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588" windowWidth="11712" windowHeight="8520" tabRatio="672" activeTab="0"/>
  </bookViews>
  <sheets>
    <sheet name="総括申込書（様式４-１）" sheetId="1" r:id="rId1"/>
    <sheet name="総括申込書（様式４-２）" sheetId="2" r:id="rId2"/>
    <sheet name="総括申込書（様式４-３）" sheetId="3" r:id="rId3"/>
    <sheet name="参加人数（様式５）" sheetId="4" r:id="rId4"/>
    <sheet name="送金内訳（様式６）" sheetId="5" r:id="rId5"/>
    <sheet name="審判派遣報告用紙（様式７）" sheetId="6" r:id="rId6"/>
  </sheets>
  <definedNames>
    <definedName name="_xlnm.Print_Area" localSheetId="3">'参加人数（様式５）'!$A$1:$H$27</definedName>
    <definedName name="_xlnm.Print_Area" localSheetId="0">'総括申込書（様式４-１）'!$A$1:$N$41</definedName>
    <definedName name="_xlnm.Print_Area" localSheetId="1">'総括申込書（様式４-２）'!$A$1:$N$41</definedName>
    <definedName name="_xlnm.Print_Area" localSheetId="2">'総括申込書（様式４-３）'!$A$1:$N$41</definedName>
    <definedName name="_xlnm.Print_Area" localSheetId="4">'送金内訳（様式６）'!$A$1:$L$35</definedName>
    <definedName name="_xlnm.Print_Titles" localSheetId="5">'審判派遣報告用紙（様式７）'!$1:$7</definedName>
  </definedNames>
  <calcPr fullCalcOnLoad="1"/>
</workbook>
</file>

<file path=xl/sharedStrings.xml><?xml version="1.0" encoding="utf-8"?>
<sst xmlns="http://schemas.openxmlformats.org/spreadsheetml/2006/main" count="513" uniqueCount="223">
  <si>
    <t>学校住所</t>
  </si>
  <si>
    <t>参加料</t>
  </si>
  <si>
    <t>１種目</t>
  </si>
  <si>
    <t>２種目</t>
  </si>
  <si>
    <t>合計金額</t>
  </si>
  <si>
    <t>№</t>
  </si>
  <si>
    <t>市町村</t>
  </si>
  <si>
    <t>監督名</t>
  </si>
  <si>
    <t>男　　子</t>
  </si>
  <si>
    <t>女　　子</t>
  </si>
  <si>
    <t>個人種目参加数</t>
  </si>
  <si>
    <t>参加数合計</t>
  </si>
  <si>
    <t>ﾘﾚｰのみ</t>
  </si>
  <si>
    <t>ﾁｰﾑ数</t>
  </si>
  <si>
    <t>ﾘﾚｰ参加数・ﾁｰﾑ数</t>
  </si>
  <si>
    <t>ﾘﾚｰのみ</t>
  </si>
  <si>
    <t>１チーム</t>
  </si>
  <si>
    <t>\1,500</t>
  </si>
  <si>
    <t>－</t>
  </si>
  <si>
    <t>（地区専門委員長作成）</t>
  </si>
  <si>
    <t>所属陸協</t>
  </si>
  <si>
    <t>所属中体連</t>
  </si>
  <si>
    <t>陸上競技協会</t>
  </si>
  <si>
    <t>）－（</t>
  </si>
  <si>
    <t>）</t>
  </si>
  <si>
    <t>\2,500</t>
  </si>
  <si>
    <t>－</t>
  </si>
  <si>
    <t>ﾅﾝﾊﾞｰｶｰﾄﾞ</t>
  </si>
  <si>
    <t>Ｎｏ．</t>
  </si>
  <si>
    <t>中　体　連</t>
  </si>
  <si>
    <t>例</t>
  </si>
  <si>
    <t>地区</t>
  </si>
  <si>
    <t>中体連</t>
  </si>
  <si>
    <t>道央</t>
  </si>
  <si>
    <t>札幌</t>
  </si>
  <si>
    <t>室蘭地方</t>
  </si>
  <si>
    <t>小樽後志</t>
  </si>
  <si>
    <t>十勝</t>
  </si>
  <si>
    <t>釧路地方</t>
  </si>
  <si>
    <t>道南</t>
  </si>
  <si>
    <t>\2,500</t>
  </si>
  <si>
    <t>学校名・氏名</t>
  </si>
  <si>
    <t>学校住所</t>
  </si>
  <si>
    <t>〒</t>
  </si>
  <si>
    <t>中学校</t>
  </si>
  <si>
    <t>勤務先TEL  （</t>
  </si>
  <si>
    <t>印</t>
  </si>
  <si>
    <t>石　　 狩</t>
  </si>
  <si>
    <t>役職希望</t>
  </si>
  <si>
    <t>第１希望</t>
  </si>
  <si>
    <t>第２希望</t>
  </si>
  <si>
    <t>札　　 幌</t>
  </si>
  <si>
    <t>小　　 樽</t>
  </si>
  <si>
    <t>後　　 志</t>
  </si>
  <si>
    <t>留　　 萌</t>
  </si>
  <si>
    <t>無</t>
  </si>
  <si>
    <t>宗　　 谷</t>
  </si>
  <si>
    <t>旭　　 川</t>
  </si>
  <si>
    <t>上川中央</t>
  </si>
  <si>
    <r>
      <t>富 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</si>
  <si>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寄</t>
    </r>
  </si>
  <si>
    <t>士　　 別</t>
  </si>
  <si>
    <t>函　　 館</t>
  </si>
  <si>
    <t>渡　　 島</t>
  </si>
  <si>
    <t>檜　　 山</t>
  </si>
  <si>
    <r>
      <t>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</si>
  <si>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中 空 知</t>
  </si>
  <si>
    <r>
      <t>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</si>
  <si>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日　　 高</t>
  </si>
  <si>
    <t>室　　 蘭</t>
  </si>
  <si>
    <r>
      <t>苫 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</si>
  <si>
    <t>胆振西部</t>
  </si>
  <si>
    <t>胆振東部</t>
  </si>
  <si>
    <r>
      <t>全 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勝</t>
    </r>
  </si>
  <si>
    <r>
      <t xml:space="preserve">釧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路</t>
    </r>
  </si>
  <si>
    <r>
      <t xml:space="preserve">根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室</t>
    </r>
  </si>
  <si>
    <r>
      <t xml:space="preserve">網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走</t>
    </r>
  </si>
  <si>
    <t>（地区専門委員長作成）</t>
  </si>
  <si>
    <t>道　　　南</t>
  </si>
  <si>
    <t>道　　　央</t>
  </si>
  <si>
    <t>中 体 連</t>
  </si>
  <si>
    <t>学校名・氏名</t>
  </si>
  <si>
    <t>苫小牧地方</t>
  </si>
  <si>
    <t>勤務先 ＴＥＬ</t>
  </si>
  <si>
    <t>札　　　幌</t>
  </si>
  <si>
    <t>【男 子】</t>
  </si>
  <si>
    <t>【女 子】</t>
  </si>
  <si>
    <t>全　空　知</t>
  </si>
  <si>
    <t>種目</t>
  </si>
  <si>
    <t>人数</t>
  </si>
  <si>
    <t>道　　　北</t>
  </si>
  <si>
    <t xml:space="preserve"> 1年100ｍ</t>
  </si>
  <si>
    <t>十　　　勝</t>
  </si>
  <si>
    <t xml:space="preserve"> 2年100ｍ</t>
  </si>
  <si>
    <t>　　200ｍ</t>
  </si>
  <si>
    <t xml:space="preserve">    200ｍ</t>
  </si>
  <si>
    <t>　　400ｍ</t>
  </si>
  <si>
    <t>　　800ｍ</t>
  </si>
  <si>
    <t>　 1500ｍ</t>
  </si>
  <si>
    <t>　 1500ｍ</t>
  </si>
  <si>
    <t xml:space="preserve">  100ｍＨ</t>
  </si>
  <si>
    <t xml:space="preserve"> 　3000ｍ</t>
  </si>
  <si>
    <t xml:space="preserve"> 4×100mR</t>
  </si>
  <si>
    <t xml:space="preserve">  110ｍＨ</t>
  </si>
  <si>
    <t>　走高跳</t>
  </si>
  <si>
    <t xml:space="preserve">  走幅跳</t>
  </si>
  <si>
    <t>　砲丸投</t>
  </si>
  <si>
    <t>　棒高跳</t>
  </si>
  <si>
    <t xml:space="preserve"> 四種競技</t>
  </si>
  <si>
    <t>送　金　内　訳　表</t>
  </si>
  <si>
    <t>地区中体連</t>
  </si>
  <si>
    <t>中学校体育連盟</t>
  </si>
  <si>
    <t>専門委員長氏名</t>
  </si>
  <si>
    <t>印</t>
  </si>
  <si>
    <t>参加人数内訳</t>
  </si>
  <si>
    <t>合計人数</t>
  </si>
  <si>
    <t>参加人数合計</t>
  </si>
  <si>
    <t>1種目参加人数</t>
  </si>
  <si>
    <t>人</t>
  </si>
  <si>
    <t>2種目参加人数</t>
  </si>
  <si>
    <t>ﾘﾚｰのみ参加人数</t>
  </si>
  <si>
    <t>ﾘﾚｰﾁｰﾑ数</t>
  </si>
  <si>
    <t>参加料内訳</t>
  </si>
  <si>
    <t>参加料</t>
  </si>
  <si>
    <t>合計金額</t>
  </si>
  <si>
    <t>円</t>
  </si>
  <si>
    <t>ﾅﾝﾊﾞｰｶｰﾄﾞ代金内訳</t>
  </si>
  <si>
    <t>*1～*4は，それぞれ同じ数になります</t>
  </si>
  <si>
    <t>*1</t>
  </si>
  <si>
    <t>*2</t>
  </si>
  <si>
    <t>*4</t>
  </si>
  <si>
    <t>ﾁｰﾑ</t>
  </si>
  <si>
    <t>*3</t>
  </si>
  <si>
    <t>*1</t>
  </si>
  <si>
    <t>*2</t>
  </si>
  <si>
    <t>ﾅﾝﾊﾞｰｶｰﾄﾞ</t>
  </si>
  <si>
    <t>*4</t>
  </si>
  <si>
    <t>振り込み口座</t>
  </si>
  <si>
    <t>男　　子</t>
  </si>
  <si>
    <t>女　　子</t>
  </si>
  <si>
    <t>金　　額</t>
  </si>
  <si>
    <t>人　　数</t>
  </si>
  <si>
    <t>様式６</t>
  </si>
  <si>
    <t>円</t>
  </si>
  <si>
    <t>送金合計額</t>
  </si>
  <si>
    <t>空知</t>
  </si>
  <si>
    <t>　 3000ｍ</t>
  </si>
  <si>
    <t>専門委員長</t>
  </si>
  <si>
    <t>　　　　　　　中　　　　</t>
  </si>
  <si>
    <t>様式４－１</t>
  </si>
  <si>
    <t>様式４－２</t>
  </si>
  <si>
    <t>様式４－３</t>
  </si>
  <si>
    <t>様式５</t>
  </si>
  <si>
    <t>\  400</t>
  </si>
  <si>
    <t>携　帯TEL  （</t>
  </si>
  <si>
    <t>札幌</t>
  </si>
  <si>
    <t>石狩</t>
  </si>
  <si>
    <t>小樽</t>
  </si>
  <si>
    <t>後志</t>
  </si>
  <si>
    <t>留萌</t>
  </si>
  <si>
    <t>宗谷</t>
  </si>
  <si>
    <t>旭川</t>
  </si>
  <si>
    <t>オホーツク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</si>
  <si>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</si>
  <si>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</si>
  <si>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</si>
  <si>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</si>
  <si>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</si>
  <si>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</si>
  <si>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</si>
  <si>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</si>
  <si>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</si>
  <si>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</si>
  <si>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</si>
  <si>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t>\  400</t>
  </si>
  <si>
    <t>\  400</t>
  </si>
  <si>
    <t>携　帯 ＴＥＬ</t>
  </si>
  <si>
    <r>
      <t>⑥入力後、A4用紙に</t>
    </r>
    <r>
      <rPr>
        <sz val="11"/>
        <color indexed="52"/>
        <rFont val="ＭＳ Ｐゴシック"/>
        <family val="3"/>
      </rPr>
      <t>カラー印刷</t>
    </r>
    <r>
      <rPr>
        <sz val="11"/>
        <rFont val="ＭＳ 明朝"/>
        <family val="1"/>
      </rPr>
      <t>し、入力データとともに参加料を添えて申込先に提出してください。</t>
    </r>
  </si>
  <si>
    <t>有</t>
  </si>
  <si>
    <t>Ｓ</t>
  </si>
  <si>
    <t>Ａ</t>
  </si>
  <si>
    <t>Ｂ</t>
  </si>
  <si>
    <t>認定</t>
  </si>
  <si>
    <t>無</t>
  </si>
  <si>
    <t>○</t>
  </si>
  <si>
    <t>審判員氏名</t>
  </si>
  <si>
    <t>所属先・勤務先名</t>
  </si>
  <si>
    <t>郵便番号</t>
  </si>
  <si>
    <t>所属先住所</t>
  </si>
  <si>
    <t>傷害
保険</t>
  </si>
  <si>
    <t>審判
資格</t>
  </si>
  <si>
    <t>駐車券</t>
  </si>
  <si>
    <t>一任</t>
  </si>
  <si>
    <t>例</t>
  </si>
  <si>
    <t>Ａ</t>
  </si>
  <si>
    <t>○</t>
  </si>
  <si>
    <t>審判業務可能日</t>
  </si>
  <si>
    <t>学校名
団体名</t>
  </si>
  <si>
    <t>連絡先</t>
  </si>
  <si>
    <t>　※役職希望がある場合は、必ず第２希望まで記入ください。</t>
  </si>
  <si>
    <t>第２８回北海道中学校新人陸上競技大会総括申込書</t>
  </si>
  <si>
    <t>（地区専門委員長　⇒　室蘭地方陸協へ）</t>
  </si>
  <si>
    <t>苫小牧</t>
  </si>
  <si>
    <t>上川南部</t>
  </si>
  <si>
    <t>上川北部</t>
  </si>
  <si>
    <t>（地方専門委員長作成　　　　　　　室蘭地方陸協へ送付）</t>
  </si>
  <si>
    <t>第２８回北海道中学校新人陸上競技大会 種目別参加人数一覧表</t>
  </si>
  <si>
    <t>第２８回　北海道中学校新人陸上競技大会</t>
  </si>
  <si>
    <t>※郵便局から送金の場合</t>
  </si>
  <si>
    <t>１９０９０　１０３７６９５１　　【口座名】吉田則彦</t>
  </si>
  <si>
    <t>※金融機関から送金の場合</t>
  </si>
  <si>
    <t>【店名】９０８　【店番】９０８　普通預金　【口座番号】１０３７６９５</t>
  </si>
  <si>
    <t>【口座名】吉田　則彦</t>
  </si>
  <si>
    <t>様式７　　第２８回北海道中学校新人陸上競技大会　派遣審判員報告用紙（専門委員長作成）</t>
  </si>
  <si>
    <t>室蘭市</t>
  </si>
  <si>
    <t>室蘭</t>
  </si>
  <si>
    <t>松本　　穣</t>
  </si>
  <si>
    <t>松本　　穣</t>
  </si>
  <si>
    <t>室蘭市立東明中学校</t>
  </si>
  <si>
    <t>050-0072</t>
  </si>
  <si>
    <t>室蘭市高砂町4丁目9-1</t>
  </si>
  <si>
    <t>ｽﾀｰﾀｰ
ﾘｺｰﾗｰ</t>
  </si>
  <si>
    <t>ﾏｰｼｬﾙ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</si>
</sst>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\ﾁ\ｰ\ﾑ"/>
    <numFmt numFmtId="179" formatCode="#,###&quot;円&quot;"/>
    <numFmt numFmtId="180" formatCode="[&lt;=999]000;[&lt;=9999]000\-00;000\-0000"/>
    <numFmt numFmtId="181" formatCode="[&lt;=99999999]####\-####;\(00\)\ ####\-####"/>
    <numFmt numFmtId="182" formatCode="[DBNum3][$-411]0"/>
    <numFmt numFmtId="183" formatCode="&quot;¥&quot;#,##0;[Red]&quot;¥&quot;#,##0"/>
    <numFmt numFmtId="184" formatCode="#&quot;日&quot;"/>
  </numFmts>
  <fonts count="7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12"/>
      <color indexed="10"/>
      <name val="ＭＳ 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5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hair"/>
      <bottom style="hair"/>
      <diagonal style="thin"/>
    </border>
    <border diagonalDown="1">
      <left style="thin"/>
      <right style="medium"/>
      <top style="hair"/>
      <bottom style="hair"/>
      <diagonal style="thin"/>
    </border>
    <border diagonalDown="1">
      <left style="medium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/>
      <bottom/>
    </border>
    <border>
      <left style="hair"/>
      <right style="hair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vertical="center"/>
    </xf>
    <xf numFmtId="0" fontId="1" fillId="0" borderId="38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6" fillId="0" borderId="38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62" applyFont="1" applyAlignment="1" applyProtection="1">
      <alignment horizontal="center"/>
      <protection hidden="1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0" applyFont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62" applyFont="1" applyProtection="1">
      <alignment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62" applyFont="1">
      <alignment/>
      <protection/>
    </xf>
    <xf numFmtId="0" fontId="17" fillId="0" borderId="0" xfId="0" applyFont="1" applyBorder="1" applyAlignment="1">
      <alignment horizontal="left" vertical="center"/>
    </xf>
    <xf numFmtId="0" fontId="0" fillId="0" borderId="0" xfId="62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62" applyFont="1" applyBorder="1">
      <alignment/>
      <protection/>
    </xf>
    <xf numFmtId="0" fontId="13" fillId="0" borderId="0" xfId="0" applyFont="1" applyAlignment="1">
      <alignment vertical="center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62" applyFont="1" applyProtection="1">
      <alignment/>
      <protection hidden="1"/>
    </xf>
    <xf numFmtId="0" fontId="0" fillId="0" borderId="0" xfId="62" applyBorder="1">
      <alignment/>
      <protection/>
    </xf>
    <xf numFmtId="0" fontId="19" fillId="0" borderId="0" xfId="62" applyFont="1" applyAlignment="1" applyProtection="1">
      <alignment vertical="center"/>
      <protection hidden="1"/>
    </xf>
    <xf numFmtId="0" fontId="10" fillId="0" borderId="0" xfId="62" applyFont="1" applyAlignment="1" applyProtection="1">
      <alignment vertical="center"/>
      <protection hidden="1"/>
    </xf>
    <xf numFmtId="0" fontId="10" fillId="0" borderId="0" xfId="62" applyFont="1" applyProtection="1">
      <alignment/>
      <protection hidden="1"/>
    </xf>
    <xf numFmtId="0" fontId="10" fillId="0" borderId="41" xfId="62" applyFont="1" applyBorder="1" applyAlignment="1" applyProtection="1">
      <alignment horizontal="center" vertical="center"/>
      <protection hidden="1"/>
    </xf>
    <xf numFmtId="0" fontId="10" fillId="0" borderId="20" xfId="62" applyFont="1" applyBorder="1" applyAlignment="1" applyProtection="1">
      <alignment horizontal="center" vertical="center"/>
      <protection hidden="1"/>
    </xf>
    <xf numFmtId="0" fontId="10" fillId="0" borderId="0" xfId="62" applyFont="1" applyBorder="1" applyAlignment="1" applyProtection="1">
      <alignment horizontal="center" vertical="center"/>
      <protection hidden="1"/>
    </xf>
    <xf numFmtId="0" fontId="10" fillId="0" borderId="16" xfId="62" applyFont="1" applyBorder="1" applyAlignment="1" applyProtection="1">
      <alignment horizontal="center" vertical="center"/>
      <protection hidden="1"/>
    </xf>
    <xf numFmtId="0" fontId="10" fillId="0" borderId="42" xfId="62" applyFont="1" applyBorder="1" applyAlignment="1" applyProtection="1">
      <alignment horizontal="center" vertical="center"/>
      <protection locked="0"/>
    </xf>
    <xf numFmtId="0" fontId="10" fillId="0" borderId="0" xfId="62" applyFont="1" applyBorder="1" applyAlignment="1" applyProtection="1">
      <alignment vertical="center"/>
      <protection hidden="1"/>
    </xf>
    <xf numFmtId="0" fontId="20" fillId="0" borderId="0" xfId="62" applyFont="1" applyBorder="1" applyAlignment="1" applyProtection="1">
      <alignment vertical="center"/>
      <protection hidden="1"/>
    </xf>
    <xf numFmtId="0" fontId="10" fillId="0" borderId="43" xfId="62" applyFont="1" applyBorder="1" applyAlignment="1" applyProtection="1">
      <alignment horizontal="center" vertical="center"/>
      <protection locked="0"/>
    </xf>
    <xf numFmtId="0" fontId="10" fillId="0" borderId="44" xfId="62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/>
    </xf>
    <xf numFmtId="176" fontId="11" fillId="0" borderId="45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horizontal="center"/>
    </xf>
    <xf numFmtId="0" fontId="1" fillId="33" borderId="0" xfId="61" applyFont="1" applyFill="1">
      <alignment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39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24" fillId="33" borderId="39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center" shrinkToFit="1"/>
    </xf>
    <xf numFmtId="0" fontId="24" fillId="33" borderId="46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left" shrinkToFit="1"/>
    </xf>
    <xf numFmtId="0" fontId="24" fillId="33" borderId="40" xfId="0" applyFont="1" applyFill="1" applyBorder="1" applyAlignment="1">
      <alignment horizontal="right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24" fillId="33" borderId="27" xfId="0" applyNumberFormat="1" applyFont="1" applyFill="1" applyBorder="1" applyAlignment="1">
      <alignment horizontal="right"/>
    </xf>
    <xf numFmtId="0" fontId="24" fillId="33" borderId="27" xfId="0" applyNumberFormat="1" applyFont="1" applyFill="1" applyBorder="1" applyAlignment="1">
      <alignment horizontal="left"/>
    </xf>
    <xf numFmtId="178" fontId="24" fillId="33" borderId="27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right"/>
    </xf>
    <xf numFmtId="179" fontId="8" fillId="33" borderId="27" xfId="0" applyNumberFormat="1" applyFont="1" applyFill="1" applyBorder="1" applyAlignment="1">
      <alignment horizontal="right"/>
    </xf>
    <xf numFmtId="0" fontId="8" fillId="33" borderId="38" xfId="0" applyNumberFormat="1" applyFont="1" applyFill="1" applyBorder="1" applyAlignment="1">
      <alignment horizontal="center" shrinkToFit="1"/>
    </xf>
    <xf numFmtId="178" fontId="24" fillId="33" borderId="27" xfId="0" applyNumberFormat="1" applyFont="1" applyFill="1" applyBorder="1" applyAlignment="1">
      <alignment horizontal="right"/>
    </xf>
    <xf numFmtId="5" fontId="24" fillId="33" borderId="0" xfId="0" applyNumberFormat="1" applyFont="1" applyFill="1" applyAlignment="1">
      <alignment horizontal="center"/>
    </xf>
    <xf numFmtId="5" fontId="24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176" fontId="13" fillId="0" borderId="56" xfId="0" applyNumberFormat="1" applyFont="1" applyFill="1" applyBorder="1" applyAlignment="1">
      <alignment vertical="center"/>
    </xf>
    <xf numFmtId="176" fontId="13" fillId="0" borderId="57" xfId="0" applyNumberFormat="1" applyFont="1" applyFill="1" applyBorder="1" applyAlignment="1">
      <alignment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5" fontId="28" fillId="0" borderId="60" xfId="0" applyNumberFormat="1" applyFont="1" applyBorder="1" applyAlignment="1">
      <alignment vertical="center"/>
    </xf>
    <xf numFmtId="38" fontId="28" fillId="0" borderId="13" xfId="49" applyFont="1" applyBorder="1" applyAlignment="1">
      <alignment horizontal="right" vertical="center"/>
    </xf>
    <xf numFmtId="38" fontId="28" fillId="0" borderId="52" xfId="49" applyFont="1" applyBorder="1" applyAlignment="1">
      <alignment horizontal="right" vertical="center"/>
    </xf>
    <xf numFmtId="38" fontId="28" fillId="0" borderId="53" xfId="49" applyFont="1" applyBorder="1" applyAlignment="1">
      <alignment horizontal="right" vertical="center"/>
    </xf>
    <xf numFmtId="38" fontId="28" fillId="0" borderId="54" xfId="49" applyFont="1" applyBorder="1" applyAlignment="1">
      <alignment horizontal="right" vertical="center"/>
    </xf>
    <xf numFmtId="38" fontId="28" fillId="0" borderId="55" xfId="49" applyFont="1" applyBorder="1" applyAlignment="1">
      <alignment horizontal="right" vertical="center"/>
    </xf>
    <xf numFmtId="183" fontId="15" fillId="0" borderId="61" xfId="58" applyNumberFormat="1" applyFont="1" applyBorder="1" applyAlignment="1">
      <alignment horizontal="center" vertical="center" shrinkToFit="1"/>
    </xf>
    <xf numFmtId="0" fontId="10" fillId="0" borderId="62" xfId="62" applyFont="1" applyBorder="1" applyAlignment="1" applyProtection="1">
      <alignment horizontal="center" vertical="center"/>
      <protection hidden="1"/>
    </xf>
    <xf numFmtId="0" fontId="10" fillId="0" borderId="63" xfId="62" applyFont="1" applyBorder="1" applyAlignment="1" applyProtection="1">
      <alignment horizontal="center" vertical="center"/>
      <protection hidden="1"/>
    </xf>
    <xf numFmtId="0" fontId="10" fillId="0" borderId="64" xfId="62" applyFont="1" applyBorder="1" applyAlignment="1" applyProtection="1">
      <alignment horizontal="center" vertical="center"/>
      <protection hidden="1"/>
    </xf>
    <xf numFmtId="0" fontId="10" fillId="0" borderId="65" xfId="62" applyFont="1" applyBorder="1" applyAlignment="1" applyProtection="1">
      <alignment horizontal="center" vertical="center"/>
      <protection hidden="1"/>
    </xf>
    <xf numFmtId="0" fontId="10" fillId="0" borderId="66" xfId="62" applyFont="1" applyBorder="1" applyAlignment="1" applyProtection="1">
      <alignment horizontal="center" vertical="center"/>
      <protection hidden="1"/>
    </xf>
    <xf numFmtId="0" fontId="10" fillId="0" borderId="67" xfId="62" applyFont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0" fillId="0" borderId="0" xfId="0" applyAlignment="1" applyProtection="1">
      <alignment vertical="top"/>
      <protection hidden="1"/>
    </xf>
    <xf numFmtId="0" fontId="10" fillId="0" borderId="68" xfId="62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69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 shrinkToFit="1"/>
      <protection hidden="1"/>
    </xf>
    <xf numFmtId="0" fontId="24" fillId="33" borderId="2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0" fillId="0" borderId="0" xfId="62" applyFont="1">
      <alignment/>
      <protection/>
    </xf>
    <xf numFmtId="183" fontId="15" fillId="0" borderId="72" xfId="58" applyNumberFormat="1" applyFont="1" applyBorder="1" applyAlignment="1">
      <alignment horizontal="center" vertical="center" shrinkToFit="1"/>
    </xf>
    <xf numFmtId="183" fontId="15" fillId="0" borderId="73" xfId="58" applyNumberFormat="1" applyFont="1" applyBorder="1" applyAlignment="1">
      <alignment horizontal="center" vertical="center" shrinkToFit="1"/>
    </xf>
    <xf numFmtId="183" fontId="15" fillId="0" borderId="74" xfId="58" applyNumberFormat="1" applyFont="1" applyBorder="1" applyAlignment="1">
      <alignment horizontal="center" vertical="center" shrinkToFit="1"/>
    </xf>
    <xf numFmtId="0" fontId="10" fillId="0" borderId="75" xfId="62" applyFont="1" applyBorder="1" applyAlignment="1" applyProtection="1">
      <alignment horizontal="center" vertical="center"/>
      <protection hidden="1"/>
    </xf>
    <xf numFmtId="0" fontId="10" fillId="0" borderId="76" xfId="62" applyFont="1" applyBorder="1" applyAlignment="1" applyProtection="1">
      <alignment horizontal="center" vertical="center"/>
      <protection locked="0"/>
    </xf>
    <xf numFmtId="0" fontId="10" fillId="0" borderId="77" xfId="62" applyFont="1" applyBorder="1" applyAlignment="1" applyProtection="1">
      <alignment horizontal="center" vertical="center"/>
      <protection hidden="1"/>
    </xf>
    <xf numFmtId="0" fontId="10" fillId="0" borderId="78" xfId="62" applyFont="1" applyBorder="1" applyAlignment="1" applyProtection="1">
      <alignment vertical="center"/>
      <protection hidden="1"/>
    </xf>
    <xf numFmtId="0" fontId="1" fillId="0" borderId="0" xfId="62" applyFo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184" fontId="11" fillId="0" borderId="79" xfId="0" applyNumberFormat="1" applyFont="1" applyBorder="1" applyAlignment="1">
      <alignment horizontal="center" vertical="center"/>
    </xf>
    <xf numFmtId="184" fontId="11" fillId="0" borderId="8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wrapText="1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5" xfId="0" applyFont="1" applyBorder="1" applyAlignment="1">
      <alignment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left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wrapText="1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/>
    </xf>
    <xf numFmtId="0" fontId="11" fillId="0" borderId="90" xfId="0" applyFont="1" applyBorder="1" applyAlignment="1">
      <alignment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left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wrapText="1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/>
    </xf>
    <xf numFmtId="0" fontId="11" fillId="0" borderId="95" xfId="0" applyFont="1" applyBorder="1" applyAlignment="1">
      <alignment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left" vertical="center" shrinkToFit="1"/>
    </xf>
    <xf numFmtId="0" fontId="11" fillId="0" borderId="95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wrapText="1" shrinkToFit="1"/>
    </xf>
    <xf numFmtId="0" fontId="11" fillId="0" borderId="99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11" fillId="0" borderId="100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 shrinkToFit="1"/>
    </xf>
    <xf numFmtId="0" fontId="11" fillId="0" borderId="101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left" vertical="center" shrinkToFit="1"/>
    </xf>
    <xf numFmtId="0" fontId="11" fillId="0" borderId="103" xfId="0" applyFont="1" applyBorder="1" applyAlignment="1">
      <alignment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left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wrapText="1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wrapText="1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left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 wrapText="1" shrinkToFit="1"/>
    </xf>
    <xf numFmtId="0" fontId="11" fillId="0" borderId="94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108" xfId="0" applyFont="1" applyBorder="1" applyAlignment="1">
      <alignment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wrapText="1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24" fillId="33" borderId="39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179" fontId="24" fillId="33" borderId="39" xfId="0" applyNumberFormat="1" applyFont="1" applyFill="1" applyBorder="1" applyAlignment="1">
      <alignment horizontal="center"/>
    </xf>
    <xf numFmtId="179" fontId="24" fillId="33" borderId="27" xfId="0" applyNumberFormat="1" applyFont="1" applyFill="1" applyBorder="1" applyAlignment="1">
      <alignment horizontal="center"/>
    </xf>
    <xf numFmtId="5" fontId="24" fillId="33" borderId="39" xfId="0" applyNumberFormat="1" applyFont="1" applyFill="1" applyBorder="1" applyAlignment="1">
      <alignment horizontal="center"/>
    </xf>
    <xf numFmtId="5" fontId="24" fillId="33" borderId="27" xfId="0" applyNumberFormat="1" applyFont="1" applyFill="1" applyBorder="1" applyAlignment="1">
      <alignment horizontal="center"/>
    </xf>
    <xf numFmtId="3" fontId="8" fillId="33" borderId="39" xfId="0" applyNumberFormat="1" applyFont="1" applyFill="1" applyBorder="1" applyAlignment="1">
      <alignment horizontal="right" shrinkToFit="1"/>
    </xf>
    <xf numFmtId="3" fontId="8" fillId="33" borderId="38" xfId="0" applyNumberFormat="1" applyFont="1" applyFill="1" applyBorder="1" applyAlignment="1">
      <alignment horizontal="right" shrinkToFit="1"/>
    </xf>
    <xf numFmtId="3" fontId="8" fillId="33" borderId="39" xfId="0" applyNumberFormat="1" applyFont="1" applyFill="1" applyBorder="1" applyAlignment="1">
      <alignment horizontal="right"/>
    </xf>
    <xf numFmtId="3" fontId="8" fillId="33" borderId="38" xfId="0" applyNumberFormat="1" applyFont="1" applyFill="1" applyBorder="1" applyAlignment="1">
      <alignment horizontal="right"/>
    </xf>
    <xf numFmtId="0" fontId="24" fillId="33" borderId="2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8" fillId="33" borderId="38" xfId="0" applyFont="1" applyFill="1" applyBorder="1" applyAlignment="1" applyProtection="1">
      <alignment horizontal="center" shrinkToFit="1"/>
      <protection locked="0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8" fillId="33" borderId="38" xfId="0" applyNumberFormat="1" applyFont="1" applyFill="1" applyBorder="1" applyAlignment="1" applyProtection="1">
      <alignment horizontal="center" shrinkToFit="1"/>
      <protection locked="0"/>
    </xf>
    <xf numFmtId="0" fontId="24" fillId="33" borderId="121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33" borderId="122" xfId="0" applyFont="1" applyFill="1" applyBorder="1" applyAlignment="1">
      <alignment horizontal="center"/>
    </xf>
    <xf numFmtId="0" fontId="25" fillId="33" borderId="69" xfId="0" applyFont="1" applyFill="1" applyBorder="1" applyAlignment="1">
      <alignment horizontal="center"/>
    </xf>
    <xf numFmtId="0" fontId="25" fillId="33" borderId="123" xfId="0" applyFont="1" applyFill="1" applyBorder="1" applyAlignment="1">
      <alignment horizontal="center"/>
    </xf>
    <xf numFmtId="0" fontId="25" fillId="33" borderId="12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24" xfId="0" applyFont="1" applyFill="1" applyBorder="1" applyAlignment="1">
      <alignment horizontal="center"/>
    </xf>
    <xf numFmtId="3" fontId="24" fillId="33" borderId="39" xfId="0" applyNumberFormat="1" applyFont="1" applyFill="1" applyBorder="1" applyAlignment="1">
      <alignment horizontal="right"/>
    </xf>
    <xf numFmtId="0" fontId="24" fillId="33" borderId="38" xfId="0" applyFont="1" applyFill="1" applyBorder="1" applyAlignment="1">
      <alignment horizontal="right"/>
    </xf>
    <xf numFmtId="0" fontId="26" fillId="33" borderId="0" xfId="0" applyFont="1" applyFill="1" applyAlignment="1">
      <alignment horizontal="center"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11" fillId="0" borderId="81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120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34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62" applyFont="1" applyAlignment="1" applyProtection="1">
      <alignment horizontal="center" shrinkToFit="1"/>
      <protection hidden="1"/>
    </xf>
    <xf numFmtId="0" fontId="11" fillId="0" borderId="126" xfId="0" applyFont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全道種目別参加者用紙" xfId="61"/>
    <cellStyle name="標準_申込金一覧" xfId="62"/>
    <cellStyle name="Followed Hyperlink" xfId="63"/>
    <cellStyle name="良い" xfId="6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104775</xdr:rowOff>
    </xdr:from>
    <xdr:to>
      <xdr:col>5</xdr:col>
      <xdr:colOff>342900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467225" y="94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57150</xdr:rowOff>
    </xdr:from>
    <xdr:to>
      <xdr:col>7</xdr:col>
      <xdr:colOff>457200</xdr:colOff>
      <xdr:row>6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72250" y="22955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19050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9182100"/>
          <a:ext cx="20002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3" width="12.50390625" style="194" customWidth="1"/>
    <col min="4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29" t="s">
        <v>149</v>
      </c>
    </row>
    <row r="2" spans="1:13" ht="22.5" customHeight="1">
      <c r="A2" s="14" t="s">
        <v>200</v>
      </c>
      <c r="B2" s="2"/>
      <c r="L2" s="12" t="s">
        <v>28</v>
      </c>
      <c r="M2" s="12">
        <v>1</v>
      </c>
    </row>
    <row r="3" spans="1:8" ht="22.5" customHeight="1">
      <c r="A3" s="2"/>
      <c r="B3" s="2"/>
      <c r="D3" s="1" t="s">
        <v>201</v>
      </c>
      <c r="H3" s="4"/>
    </row>
    <row r="4" spans="1:4" ht="13.5" customHeight="1">
      <c r="A4" s="5" t="s">
        <v>19</v>
      </c>
      <c r="B4" s="5"/>
      <c r="C4" s="195"/>
      <c r="D4" s="5"/>
    </row>
    <row r="5" spans="1:10" ht="14.25" customHeight="1">
      <c r="A5" s="6"/>
      <c r="B5" s="6"/>
      <c r="C5" s="195"/>
      <c r="D5" s="6"/>
      <c r="J5" s="3"/>
    </row>
    <row r="6" spans="1:11" ht="14.25" customHeight="1">
      <c r="A6" s="6"/>
      <c r="B6" s="6"/>
      <c r="C6" s="195"/>
      <c r="D6" s="6"/>
      <c r="G6" s="48" t="s">
        <v>43</v>
      </c>
      <c r="H6" s="291"/>
      <c r="I6" s="291"/>
      <c r="J6" s="291"/>
      <c r="K6" s="291"/>
    </row>
    <row r="7" spans="1:14" ht="26.25" customHeight="1">
      <c r="A7" s="309" t="s">
        <v>20</v>
      </c>
      <c r="B7" s="310"/>
      <c r="C7" s="196"/>
      <c r="D7" s="51" t="s">
        <v>22</v>
      </c>
      <c r="F7" s="46" t="s">
        <v>42</v>
      </c>
      <c r="G7" s="46"/>
      <c r="H7" s="302"/>
      <c r="I7" s="302"/>
      <c r="J7" s="302"/>
      <c r="K7" s="302"/>
      <c r="L7" s="302"/>
      <c r="M7" s="302"/>
      <c r="N7" s="302"/>
    </row>
    <row r="8" spans="1:14" ht="26.25" customHeight="1">
      <c r="A8" s="309" t="s">
        <v>21</v>
      </c>
      <c r="B8" s="310"/>
      <c r="C8" s="196"/>
      <c r="D8" s="51" t="s">
        <v>29</v>
      </c>
      <c r="F8" s="47" t="s">
        <v>41</v>
      </c>
      <c r="G8" s="47"/>
      <c r="H8" s="301"/>
      <c r="I8" s="301"/>
      <c r="J8" s="301"/>
      <c r="K8" s="49" t="s">
        <v>44</v>
      </c>
      <c r="L8" s="295"/>
      <c r="M8" s="295"/>
      <c r="N8" s="55" t="s">
        <v>46</v>
      </c>
    </row>
    <row r="9" spans="1:14" ht="26.25" customHeight="1">
      <c r="A9" s="5"/>
      <c r="B9" s="5"/>
      <c r="C9" s="195"/>
      <c r="D9" s="5"/>
      <c r="G9" s="52" t="s">
        <v>45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95"/>
      <c r="D10" s="6"/>
      <c r="G10" s="52" t="s">
        <v>154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3.5" thickBot="1"/>
    <row r="12" spans="4:12" ht="12.75">
      <c r="D12" s="311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2.75">
      <c r="D13" s="312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3.5" thickBot="1">
      <c r="D14" s="7" t="s">
        <v>27</v>
      </c>
      <c r="E14" s="36" t="s">
        <v>153</v>
      </c>
      <c r="F14" s="36" t="s">
        <v>153</v>
      </c>
      <c r="G14" s="36" t="s">
        <v>153</v>
      </c>
      <c r="H14" s="37" t="s">
        <v>18</v>
      </c>
      <c r="I14" s="38" t="s">
        <v>153</v>
      </c>
      <c r="J14" s="36" t="s">
        <v>175</v>
      </c>
      <c r="K14" s="36" t="s">
        <v>175</v>
      </c>
      <c r="L14" s="39" t="s">
        <v>26</v>
      </c>
    </row>
    <row r="15" spans="4:12" ht="14.2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2.75">
      <c r="A16" s="313" t="s">
        <v>5</v>
      </c>
      <c r="B16" s="303" t="s">
        <v>6</v>
      </c>
      <c r="C16" s="321" t="s">
        <v>197</v>
      </c>
      <c r="D16" s="316" t="s">
        <v>7</v>
      </c>
      <c r="E16" s="319" t="s">
        <v>8</v>
      </c>
      <c r="F16" s="307"/>
      <c r="G16" s="307"/>
      <c r="H16" s="320"/>
      <c r="I16" s="306" t="s">
        <v>9</v>
      </c>
      <c r="J16" s="307"/>
      <c r="K16" s="307"/>
      <c r="L16" s="308"/>
      <c r="M16" s="292" t="s">
        <v>4</v>
      </c>
    </row>
    <row r="17" spans="1:13" ht="13.5" customHeight="1">
      <c r="A17" s="314"/>
      <c r="B17" s="304"/>
      <c r="C17" s="322"/>
      <c r="D17" s="317"/>
      <c r="E17" s="296" t="s">
        <v>10</v>
      </c>
      <c r="F17" s="297"/>
      <c r="G17" s="297" t="s">
        <v>14</v>
      </c>
      <c r="H17" s="299"/>
      <c r="I17" s="300" t="s">
        <v>10</v>
      </c>
      <c r="J17" s="297"/>
      <c r="K17" s="297" t="s">
        <v>14</v>
      </c>
      <c r="L17" s="298"/>
      <c r="M17" s="293"/>
    </row>
    <row r="18" spans="1:18" ht="13.5" thickBot="1">
      <c r="A18" s="315"/>
      <c r="B18" s="305"/>
      <c r="C18" s="323"/>
      <c r="D18" s="318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94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214</v>
      </c>
      <c r="C19" s="197" t="s">
        <v>215</v>
      </c>
      <c r="D19" s="45" t="s">
        <v>216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200"/>
      <c r="L20" s="138"/>
      <c r="M20" s="149">
        <f>E20*$E$15+F20*$F$15+G20*$G$15+H20*$H$15+I20*$I$15+J20*$J$15+K20*$K$15+L20*$L$15</f>
        <v>0</v>
      </c>
      <c r="Q20" s="376" t="s">
        <v>35</v>
      </c>
      <c r="R20" s="24" t="s">
        <v>155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376" t="s">
        <v>39</v>
      </c>
      <c r="R21" s="23" t="s">
        <v>156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376" t="s">
        <v>36</v>
      </c>
      <c r="R22" s="23" t="s">
        <v>157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>E23*$E$15+F23*$F$15+G23*$G$15+H23*$H$15+I23*$I$15+J23*$J$15+K23*$K$15+L23*$L$15</f>
        <v>0</v>
      </c>
      <c r="Q23" s="376" t="s">
        <v>202</v>
      </c>
      <c r="R23" s="23" t="s">
        <v>158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376" t="s">
        <v>34</v>
      </c>
      <c r="R24" s="23" t="s">
        <v>159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376" t="s">
        <v>33</v>
      </c>
      <c r="R25" s="23" t="s">
        <v>160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376" t="s">
        <v>145</v>
      </c>
      <c r="R26" s="23" t="s">
        <v>161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376" t="s">
        <v>33</v>
      </c>
      <c r="R27" s="23" t="s">
        <v>203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376" t="s">
        <v>37</v>
      </c>
      <c r="R28" s="23" t="s">
        <v>204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376" t="s">
        <v>38</v>
      </c>
      <c r="R29" s="23" t="s">
        <v>163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376" t="s">
        <v>162</v>
      </c>
      <c r="R30" s="23" t="s">
        <v>164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165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166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167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168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169</v>
      </c>
    </row>
    <row r="36" spans="1:18" ht="26.25" customHeight="1">
      <c r="A36" s="9">
        <v>17</v>
      </c>
      <c r="B36" s="154"/>
      <c r="C36" s="155"/>
      <c r="D36" s="156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170</v>
      </c>
    </row>
    <row r="37" spans="1:18" ht="26.25" customHeight="1">
      <c r="A37" s="9">
        <v>18</v>
      </c>
      <c r="B37" s="154"/>
      <c r="C37" s="155"/>
      <c r="D37" s="156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162</v>
      </c>
    </row>
    <row r="38" spans="1:18" ht="26.25" customHeight="1">
      <c r="A38" s="9">
        <v>19</v>
      </c>
      <c r="B38" s="154"/>
      <c r="C38" s="155"/>
      <c r="D38" s="156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171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199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173</v>
      </c>
    </row>
    <row r="41" spans="2:17" ht="26.25" customHeight="1" thickBot="1">
      <c r="B41" s="23"/>
      <c r="C41" s="199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</row>
    <row r="42" ht="20.25">
      <c r="Q42" s="22"/>
    </row>
    <row r="43" spans="17:18" ht="20.25">
      <c r="Q43" s="27"/>
      <c r="R43" s="23"/>
    </row>
    <row r="44" spans="17:18" ht="20.25">
      <c r="Q44" s="22"/>
      <c r="R44" s="23"/>
    </row>
    <row r="45" spans="17:18" ht="12.75">
      <c r="Q45" s="22"/>
      <c r="R45" s="23"/>
    </row>
    <row r="46" ht="20.25"/>
  </sheetData>
  <sheetProtection/>
  <mergeCells count="18">
    <mergeCell ref="B16:B18"/>
    <mergeCell ref="I16:L16"/>
    <mergeCell ref="A7:B7"/>
    <mergeCell ref="A8:B8"/>
    <mergeCell ref="D12:D13"/>
    <mergeCell ref="A16:A18"/>
    <mergeCell ref="D16:D18"/>
    <mergeCell ref="E16:H16"/>
    <mergeCell ref="C16:C18"/>
    <mergeCell ref="H6:K6"/>
    <mergeCell ref="M16:M18"/>
    <mergeCell ref="L8:M8"/>
    <mergeCell ref="E17:F17"/>
    <mergeCell ref="K17:L17"/>
    <mergeCell ref="G17:H17"/>
    <mergeCell ref="I17:J17"/>
    <mergeCell ref="H8:J8"/>
    <mergeCell ref="H7:N7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$R$20:$R$44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ht="18.75" customHeight="1">
      <c r="A1" s="129" t="s">
        <v>150</v>
      </c>
    </row>
    <row r="2" spans="1:13" ht="22.5" customHeight="1">
      <c r="A2" s="14" t="s">
        <v>200</v>
      </c>
      <c r="B2" s="2"/>
      <c r="L2" s="12" t="s">
        <v>28</v>
      </c>
      <c r="M2" s="12">
        <v>2</v>
      </c>
    </row>
    <row r="3" spans="1:8" ht="22.5" customHeight="1">
      <c r="A3" s="2"/>
      <c r="B3" s="2"/>
      <c r="D3" s="1" t="s">
        <v>201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43</v>
      </c>
      <c r="H6" s="291"/>
      <c r="I6" s="291"/>
      <c r="J6" s="291"/>
      <c r="K6" s="291"/>
    </row>
    <row r="7" spans="1:14" ht="26.25" customHeight="1">
      <c r="A7" s="309" t="s">
        <v>20</v>
      </c>
      <c r="B7" s="310"/>
      <c r="C7" s="50"/>
      <c r="D7" s="51" t="s">
        <v>22</v>
      </c>
      <c r="F7" s="46" t="s">
        <v>42</v>
      </c>
      <c r="G7" s="46"/>
      <c r="H7" s="302"/>
      <c r="I7" s="302"/>
      <c r="J7" s="302"/>
      <c r="K7" s="302"/>
      <c r="L7" s="302"/>
      <c r="M7" s="302"/>
      <c r="N7" s="302"/>
    </row>
    <row r="8" spans="1:14" ht="26.25" customHeight="1">
      <c r="A8" s="309" t="s">
        <v>21</v>
      </c>
      <c r="B8" s="310"/>
      <c r="C8" s="196"/>
      <c r="D8" s="51" t="s">
        <v>29</v>
      </c>
      <c r="F8" s="47" t="s">
        <v>41</v>
      </c>
      <c r="G8" s="47"/>
      <c r="H8" s="301"/>
      <c r="I8" s="301"/>
      <c r="J8" s="301"/>
      <c r="K8" s="49" t="s">
        <v>44</v>
      </c>
      <c r="L8" s="295"/>
      <c r="M8" s="295"/>
      <c r="N8" s="55" t="s">
        <v>46</v>
      </c>
    </row>
    <row r="9" spans="1:14" ht="26.25" customHeight="1">
      <c r="A9" s="5"/>
      <c r="B9" s="5"/>
      <c r="C9" s="11"/>
      <c r="D9" s="5"/>
      <c r="G9" s="52" t="s">
        <v>45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1"/>
      <c r="D10" s="6"/>
      <c r="G10" s="52" t="s">
        <v>154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3.5" thickBot="1"/>
    <row r="12" spans="4:12" ht="12.75">
      <c r="D12" s="311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2.75">
      <c r="D13" s="312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3.5" thickBot="1">
      <c r="D14" s="7" t="s">
        <v>27</v>
      </c>
      <c r="E14" s="36" t="s">
        <v>153</v>
      </c>
      <c r="F14" s="36" t="s">
        <v>153</v>
      </c>
      <c r="G14" s="36" t="s">
        <v>153</v>
      </c>
      <c r="H14" s="37" t="s">
        <v>18</v>
      </c>
      <c r="I14" s="38" t="s">
        <v>174</v>
      </c>
      <c r="J14" s="36" t="s">
        <v>174</v>
      </c>
      <c r="K14" s="36" t="s">
        <v>174</v>
      </c>
      <c r="L14" s="39" t="s">
        <v>26</v>
      </c>
    </row>
    <row r="15" spans="4:12" ht="14.2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2.75">
      <c r="A16" s="313" t="s">
        <v>5</v>
      </c>
      <c r="B16" s="303" t="s">
        <v>6</v>
      </c>
      <c r="C16" s="321" t="s">
        <v>197</v>
      </c>
      <c r="D16" s="316" t="s">
        <v>7</v>
      </c>
      <c r="E16" s="319" t="s">
        <v>8</v>
      </c>
      <c r="F16" s="307"/>
      <c r="G16" s="307"/>
      <c r="H16" s="320"/>
      <c r="I16" s="306" t="s">
        <v>9</v>
      </c>
      <c r="J16" s="307"/>
      <c r="K16" s="307"/>
      <c r="L16" s="308"/>
      <c r="M16" s="292" t="s">
        <v>4</v>
      </c>
    </row>
    <row r="17" spans="1:13" ht="13.5" customHeight="1">
      <c r="A17" s="314"/>
      <c r="B17" s="304"/>
      <c r="C17" s="322"/>
      <c r="D17" s="317"/>
      <c r="E17" s="296" t="s">
        <v>10</v>
      </c>
      <c r="F17" s="297"/>
      <c r="G17" s="297" t="s">
        <v>14</v>
      </c>
      <c r="H17" s="299"/>
      <c r="I17" s="300" t="s">
        <v>10</v>
      </c>
      <c r="J17" s="297"/>
      <c r="K17" s="297" t="s">
        <v>14</v>
      </c>
      <c r="L17" s="298"/>
      <c r="M17" s="293"/>
    </row>
    <row r="18" spans="1:18" ht="13.5" thickBot="1">
      <c r="A18" s="315"/>
      <c r="B18" s="305"/>
      <c r="C18" s="323"/>
      <c r="D18" s="318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94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214</v>
      </c>
      <c r="C19" s="197" t="s">
        <v>215</v>
      </c>
      <c r="D19" s="45" t="s">
        <v>216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135"/>
      <c r="L20" s="138"/>
      <c r="M20" s="149">
        <f>E20*$E$15+F20*$F$15+G20*$G$15+H20*$H$15+I20*$I$15+J20*$J$15+K20*$K$15+L20*$L$15</f>
        <v>0</v>
      </c>
      <c r="Q20" s="22" t="s">
        <v>35</v>
      </c>
      <c r="R20" s="24" t="s">
        <v>155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25" t="s">
        <v>39</v>
      </c>
      <c r="R21" s="23" t="s">
        <v>156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25" t="s">
        <v>36</v>
      </c>
      <c r="R22" s="23" t="s">
        <v>157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 t="shared" si="0"/>
        <v>0</v>
      </c>
      <c r="Q23" s="26" t="s">
        <v>202</v>
      </c>
      <c r="R23" s="23" t="s">
        <v>158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26" t="s">
        <v>34</v>
      </c>
      <c r="R24" s="23" t="s">
        <v>159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26" t="s">
        <v>33</v>
      </c>
      <c r="R25" s="23" t="s">
        <v>160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26" t="s">
        <v>145</v>
      </c>
      <c r="R26" s="23" t="s">
        <v>161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26" t="s">
        <v>33</v>
      </c>
      <c r="R27" s="23" t="s">
        <v>203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26" t="s">
        <v>37</v>
      </c>
      <c r="R28" s="23" t="s">
        <v>204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26" t="s">
        <v>38</v>
      </c>
      <c r="R29" s="23" t="s">
        <v>163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26" t="s">
        <v>162</v>
      </c>
      <c r="R30" s="23" t="s">
        <v>164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165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166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167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168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169</v>
      </c>
    </row>
    <row r="36" spans="1:18" ht="26.25" customHeight="1">
      <c r="A36" s="9">
        <v>17</v>
      </c>
      <c r="B36" s="157"/>
      <c r="C36" s="155"/>
      <c r="D36" s="158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170</v>
      </c>
    </row>
    <row r="37" spans="1:18" ht="26.25" customHeight="1">
      <c r="A37" s="9">
        <v>18</v>
      </c>
      <c r="B37" s="157"/>
      <c r="C37" s="155"/>
      <c r="D37" s="158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162</v>
      </c>
    </row>
    <row r="38" spans="1:18" ht="26.25" customHeight="1">
      <c r="A38" s="9">
        <v>19</v>
      </c>
      <c r="B38" s="157"/>
      <c r="C38" s="155"/>
      <c r="D38" s="158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171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23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173</v>
      </c>
    </row>
    <row r="41" spans="2:18" ht="26.25" customHeight="1" thickBot="1">
      <c r="B41" s="23"/>
      <c r="C41" s="23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  <c r="R41" s="23"/>
    </row>
    <row r="42" spans="17:18" ht="20.25">
      <c r="Q42" s="22"/>
      <c r="R42" s="23"/>
    </row>
    <row r="43" spans="17:18" ht="20.25">
      <c r="Q43" s="27"/>
      <c r="R43" s="23"/>
    </row>
    <row r="44" spans="17:18" ht="20.25">
      <c r="Q44" s="22"/>
      <c r="R44" s="23"/>
    </row>
    <row r="45" spans="17:18" ht="12.75">
      <c r="Q45" s="22"/>
      <c r="R45" s="23"/>
    </row>
    <row r="46" ht="20.25"/>
  </sheetData>
  <sheetProtection/>
  <mergeCells count="18">
    <mergeCell ref="H6:K6"/>
    <mergeCell ref="M16:M18"/>
    <mergeCell ref="L8:M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  <mergeCell ref="C16:C18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384" width="9.00390625" style="1" customWidth="1"/>
  </cols>
  <sheetData>
    <row r="1" ht="18.75" customHeight="1">
      <c r="A1" s="129" t="s">
        <v>151</v>
      </c>
    </row>
    <row r="2" spans="1:13" ht="22.5" customHeight="1">
      <c r="A2" s="14" t="s">
        <v>200</v>
      </c>
      <c r="B2" s="2"/>
      <c r="L2" s="12" t="s">
        <v>28</v>
      </c>
      <c r="M2" s="12">
        <v>3</v>
      </c>
    </row>
    <row r="3" spans="1:8" ht="22.5" customHeight="1">
      <c r="A3" s="2"/>
      <c r="B3" s="2"/>
      <c r="D3" s="1" t="s">
        <v>201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43</v>
      </c>
      <c r="H6" s="291"/>
      <c r="I6" s="291"/>
      <c r="J6" s="291"/>
      <c r="K6" s="291"/>
    </row>
    <row r="7" spans="1:14" ht="26.25" customHeight="1">
      <c r="A7" s="309" t="s">
        <v>20</v>
      </c>
      <c r="B7" s="310"/>
      <c r="C7" s="50"/>
      <c r="D7" s="51" t="s">
        <v>22</v>
      </c>
      <c r="F7" s="46" t="s">
        <v>42</v>
      </c>
      <c r="G7" s="46"/>
      <c r="H7" s="302"/>
      <c r="I7" s="302"/>
      <c r="J7" s="302"/>
      <c r="K7" s="302"/>
      <c r="L7" s="302"/>
      <c r="M7" s="302"/>
      <c r="N7" s="302"/>
    </row>
    <row r="8" spans="1:14" ht="26.25" customHeight="1">
      <c r="A8" s="309" t="s">
        <v>21</v>
      </c>
      <c r="B8" s="310"/>
      <c r="C8" s="133"/>
      <c r="D8" s="51" t="s">
        <v>29</v>
      </c>
      <c r="F8" s="47" t="s">
        <v>41</v>
      </c>
      <c r="G8" s="47"/>
      <c r="H8" s="301"/>
      <c r="I8" s="301"/>
      <c r="J8" s="301"/>
      <c r="K8" s="49" t="s">
        <v>44</v>
      </c>
      <c r="L8" s="295"/>
      <c r="M8" s="295"/>
      <c r="N8" s="55" t="s">
        <v>46</v>
      </c>
    </row>
    <row r="9" spans="1:14" ht="26.25" customHeight="1">
      <c r="A9" s="5"/>
      <c r="B9" s="5"/>
      <c r="C9" s="11"/>
      <c r="D9" s="5"/>
      <c r="G9" s="52" t="s">
        <v>45</v>
      </c>
      <c r="H9" s="53"/>
      <c r="I9" s="131"/>
      <c r="J9" s="130" t="s">
        <v>23</v>
      </c>
      <c r="K9" s="131"/>
      <c r="L9" s="130" t="s">
        <v>23</v>
      </c>
      <c r="M9" s="132"/>
      <c r="N9" s="54" t="s">
        <v>24</v>
      </c>
    </row>
    <row r="10" spans="1:14" ht="26.25" customHeight="1">
      <c r="A10" s="6"/>
      <c r="B10" s="6"/>
      <c r="C10" s="11"/>
      <c r="D10" s="6"/>
      <c r="G10" s="52" t="s">
        <v>154</v>
      </c>
      <c r="H10" s="53"/>
      <c r="I10" s="131"/>
      <c r="J10" s="130" t="s">
        <v>23</v>
      </c>
      <c r="K10" s="131"/>
      <c r="L10" s="130" t="s">
        <v>23</v>
      </c>
      <c r="M10" s="132"/>
      <c r="N10" s="54" t="s">
        <v>24</v>
      </c>
    </row>
    <row r="11" ht="13.5" thickBot="1"/>
    <row r="12" spans="4:12" ht="12.75">
      <c r="D12" s="311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2.75">
      <c r="D13" s="312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3.5" thickBot="1">
      <c r="D14" s="7" t="s">
        <v>27</v>
      </c>
      <c r="E14" s="36" t="s">
        <v>153</v>
      </c>
      <c r="F14" s="36" t="s">
        <v>153</v>
      </c>
      <c r="G14" s="36" t="s">
        <v>153</v>
      </c>
      <c r="H14" s="37" t="s">
        <v>18</v>
      </c>
      <c r="I14" s="38" t="s">
        <v>153</v>
      </c>
      <c r="J14" s="36" t="s">
        <v>175</v>
      </c>
      <c r="K14" s="36" t="s">
        <v>175</v>
      </c>
      <c r="L14" s="39" t="s">
        <v>26</v>
      </c>
    </row>
    <row r="15" spans="4:12" ht="14.25" thickBot="1" thickTop="1">
      <c r="D15" s="8" t="s">
        <v>4</v>
      </c>
      <c r="E15" s="175">
        <v>1900</v>
      </c>
      <c r="F15" s="175">
        <v>2900</v>
      </c>
      <c r="G15" s="175">
        <v>400</v>
      </c>
      <c r="H15" s="202">
        <v>2500</v>
      </c>
      <c r="I15" s="203">
        <v>1900</v>
      </c>
      <c r="J15" s="175">
        <v>2900</v>
      </c>
      <c r="K15" s="175">
        <v>400</v>
      </c>
      <c r="L15" s="204">
        <v>2500</v>
      </c>
    </row>
    <row r="16" spans="1:13" ht="12.75">
      <c r="A16" s="313" t="s">
        <v>5</v>
      </c>
      <c r="B16" s="303" t="s">
        <v>6</v>
      </c>
      <c r="C16" s="321" t="s">
        <v>197</v>
      </c>
      <c r="D16" s="316" t="s">
        <v>7</v>
      </c>
      <c r="E16" s="319" t="s">
        <v>8</v>
      </c>
      <c r="F16" s="307"/>
      <c r="G16" s="307"/>
      <c r="H16" s="320"/>
      <c r="I16" s="306" t="s">
        <v>9</v>
      </c>
      <c r="J16" s="307"/>
      <c r="K16" s="307"/>
      <c r="L16" s="308"/>
      <c r="M16" s="292" t="s">
        <v>4</v>
      </c>
    </row>
    <row r="17" spans="1:13" ht="13.5" customHeight="1">
      <c r="A17" s="314"/>
      <c r="B17" s="304"/>
      <c r="C17" s="322"/>
      <c r="D17" s="317"/>
      <c r="E17" s="296" t="s">
        <v>10</v>
      </c>
      <c r="F17" s="297"/>
      <c r="G17" s="297" t="s">
        <v>14</v>
      </c>
      <c r="H17" s="299"/>
      <c r="I17" s="300" t="s">
        <v>10</v>
      </c>
      <c r="J17" s="297"/>
      <c r="K17" s="297" t="s">
        <v>14</v>
      </c>
      <c r="L17" s="298"/>
      <c r="M17" s="293"/>
    </row>
    <row r="18" spans="1:18" ht="13.5" thickBot="1">
      <c r="A18" s="315"/>
      <c r="B18" s="305"/>
      <c r="C18" s="323"/>
      <c r="D18" s="318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94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214</v>
      </c>
      <c r="C19" s="197" t="s">
        <v>215</v>
      </c>
      <c r="D19" s="45" t="s">
        <v>216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1"/>
      <c r="C20" s="152"/>
      <c r="D20" s="153"/>
      <c r="E20" s="134"/>
      <c r="F20" s="135"/>
      <c r="G20" s="135"/>
      <c r="H20" s="136"/>
      <c r="I20" s="137"/>
      <c r="J20" s="135"/>
      <c r="K20" s="135"/>
      <c r="L20" s="138"/>
      <c r="M20" s="149">
        <f>E20*$E$15+F20*$F$15+G20*$G$15+H20*$H$15+I20*$I$15+J20*$J$15+K20*$K$15+L20*$L$15</f>
        <v>0</v>
      </c>
      <c r="Q20" s="22" t="s">
        <v>35</v>
      </c>
      <c r="R20" s="24" t="s">
        <v>155</v>
      </c>
    </row>
    <row r="21" spans="1:18" ht="26.25" customHeight="1">
      <c r="A21" s="9">
        <v>2</v>
      </c>
      <c r="B21" s="154"/>
      <c r="C21" s="155"/>
      <c r="D21" s="156"/>
      <c r="E21" s="139"/>
      <c r="F21" s="140"/>
      <c r="G21" s="140"/>
      <c r="H21" s="141"/>
      <c r="I21" s="142"/>
      <c r="J21" s="140"/>
      <c r="K21" s="140"/>
      <c r="L21" s="143"/>
      <c r="M21" s="149">
        <f>E21*$E$15+F21*$F$15+G21*$G$15+H21*$H$15+I21*$I$15+J21*$J$15+K21*$K$15+L21*$L$15</f>
        <v>0</v>
      </c>
      <c r="Q21" s="25" t="s">
        <v>39</v>
      </c>
      <c r="R21" s="23" t="s">
        <v>156</v>
      </c>
    </row>
    <row r="22" spans="1:18" ht="26.25" customHeight="1">
      <c r="A22" s="9">
        <v>3</v>
      </c>
      <c r="B22" s="154"/>
      <c r="C22" s="155"/>
      <c r="D22" s="156"/>
      <c r="E22" s="139"/>
      <c r="F22" s="140"/>
      <c r="G22" s="140"/>
      <c r="H22" s="141"/>
      <c r="I22" s="142"/>
      <c r="J22" s="140"/>
      <c r="K22" s="140"/>
      <c r="L22" s="143"/>
      <c r="M22" s="149">
        <f aca="true" t="shared" si="0" ref="M22:M39">E22*$E$15+F22*$F$15+G22*$G$15+H22*$H$15+I22*$I$15+J22*$J$15+K22*$K$15+L22*$L$15</f>
        <v>0</v>
      </c>
      <c r="Q22" s="25" t="s">
        <v>36</v>
      </c>
      <c r="R22" s="23" t="s">
        <v>157</v>
      </c>
    </row>
    <row r="23" spans="1:18" ht="26.25" customHeight="1">
      <c r="A23" s="9">
        <v>4</v>
      </c>
      <c r="B23" s="154"/>
      <c r="C23" s="155"/>
      <c r="D23" s="156"/>
      <c r="E23" s="139"/>
      <c r="F23" s="140"/>
      <c r="G23" s="140"/>
      <c r="H23" s="141"/>
      <c r="I23" s="142"/>
      <c r="J23" s="140"/>
      <c r="K23" s="140"/>
      <c r="L23" s="143"/>
      <c r="M23" s="149">
        <f t="shared" si="0"/>
        <v>0</v>
      </c>
      <c r="Q23" s="26" t="s">
        <v>202</v>
      </c>
      <c r="R23" s="23" t="s">
        <v>158</v>
      </c>
    </row>
    <row r="24" spans="1:18" ht="26.25" customHeight="1">
      <c r="A24" s="9">
        <v>5</v>
      </c>
      <c r="B24" s="154"/>
      <c r="C24" s="155"/>
      <c r="D24" s="156"/>
      <c r="E24" s="139"/>
      <c r="F24" s="140"/>
      <c r="G24" s="140"/>
      <c r="H24" s="141"/>
      <c r="I24" s="142"/>
      <c r="J24" s="140"/>
      <c r="K24" s="140"/>
      <c r="L24" s="143"/>
      <c r="M24" s="149">
        <f t="shared" si="0"/>
        <v>0</v>
      </c>
      <c r="Q24" s="26" t="s">
        <v>34</v>
      </c>
      <c r="R24" s="23" t="s">
        <v>159</v>
      </c>
    </row>
    <row r="25" spans="1:18" ht="26.25" customHeight="1">
      <c r="A25" s="9">
        <v>6</v>
      </c>
      <c r="B25" s="154"/>
      <c r="C25" s="155"/>
      <c r="D25" s="156"/>
      <c r="E25" s="139"/>
      <c r="F25" s="140"/>
      <c r="G25" s="140"/>
      <c r="H25" s="141"/>
      <c r="I25" s="142"/>
      <c r="J25" s="140"/>
      <c r="K25" s="140"/>
      <c r="L25" s="143"/>
      <c r="M25" s="149">
        <f t="shared" si="0"/>
        <v>0</v>
      </c>
      <c r="Q25" s="26" t="s">
        <v>33</v>
      </c>
      <c r="R25" s="23" t="s">
        <v>160</v>
      </c>
    </row>
    <row r="26" spans="1:18" ht="26.25" customHeight="1">
      <c r="A26" s="9">
        <v>7</v>
      </c>
      <c r="B26" s="154"/>
      <c r="C26" s="155"/>
      <c r="D26" s="156"/>
      <c r="E26" s="139"/>
      <c r="F26" s="140"/>
      <c r="G26" s="140"/>
      <c r="H26" s="141"/>
      <c r="I26" s="142"/>
      <c r="J26" s="140"/>
      <c r="K26" s="140"/>
      <c r="L26" s="143"/>
      <c r="M26" s="149">
        <f t="shared" si="0"/>
        <v>0</v>
      </c>
      <c r="Q26" s="26" t="s">
        <v>145</v>
      </c>
      <c r="R26" s="23" t="s">
        <v>161</v>
      </c>
    </row>
    <row r="27" spans="1:18" ht="26.25" customHeight="1">
      <c r="A27" s="9">
        <v>8</v>
      </c>
      <c r="B27" s="154"/>
      <c r="C27" s="155"/>
      <c r="D27" s="156"/>
      <c r="E27" s="139"/>
      <c r="F27" s="140"/>
      <c r="G27" s="140"/>
      <c r="H27" s="141"/>
      <c r="I27" s="142"/>
      <c r="J27" s="140"/>
      <c r="K27" s="140"/>
      <c r="L27" s="143"/>
      <c r="M27" s="149">
        <f t="shared" si="0"/>
        <v>0</v>
      </c>
      <c r="Q27" s="26" t="s">
        <v>33</v>
      </c>
      <c r="R27" s="23" t="s">
        <v>203</v>
      </c>
    </row>
    <row r="28" spans="1:18" ht="26.25" customHeight="1">
      <c r="A28" s="9">
        <v>9</v>
      </c>
      <c r="B28" s="154"/>
      <c r="C28" s="155"/>
      <c r="D28" s="156"/>
      <c r="E28" s="139"/>
      <c r="F28" s="140"/>
      <c r="G28" s="140"/>
      <c r="H28" s="141"/>
      <c r="I28" s="142"/>
      <c r="J28" s="140"/>
      <c r="K28" s="140"/>
      <c r="L28" s="143"/>
      <c r="M28" s="149">
        <f t="shared" si="0"/>
        <v>0</v>
      </c>
      <c r="Q28" s="26" t="s">
        <v>37</v>
      </c>
      <c r="R28" s="23" t="s">
        <v>204</v>
      </c>
    </row>
    <row r="29" spans="1:18" ht="26.25" customHeight="1">
      <c r="A29" s="9">
        <v>10</v>
      </c>
      <c r="B29" s="154"/>
      <c r="C29" s="155"/>
      <c r="D29" s="156"/>
      <c r="E29" s="139"/>
      <c r="F29" s="140"/>
      <c r="G29" s="140"/>
      <c r="H29" s="141"/>
      <c r="I29" s="142"/>
      <c r="J29" s="140"/>
      <c r="K29" s="140"/>
      <c r="L29" s="143"/>
      <c r="M29" s="149">
        <f t="shared" si="0"/>
        <v>0</v>
      </c>
      <c r="Q29" s="26" t="s">
        <v>38</v>
      </c>
      <c r="R29" s="23" t="s">
        <v>163</v>
      </c>
    </row>
    <row r="30" spans="1:18" ht="26.25" customHeight="1">
      <c r="A30" s="9">
        <v>11</v>
      </c>
      <c r="B30" s="154"/>
      <c r="C30" s="155"/>
      <c r="D30" s="156"/>
      <c r="E30" s="139"/>
      <c r="F30" s="140"/>
      <c r="G30" s="140"/>
      <c r="H30" s="141"/>
      <c r="I30" s="142"/>
      <c r="J30" s="140"/>
      <c r="K30" s="140"/>
      <c r="L30" s="143"/>
      <c r="M30" s="149">
        <f t="shared" si="0"/>
        <v>0</v>
      </c>
      <c r="Q30" s="26" t="s">
        <v>162</v>
      </c>
      <c r="R30" s="23" t="s">
        <v>164</v>
      </c>
    </row>
    <row r="31" spans="1:18" ht="26.25" customHeight="1">
      <c r="A31" s="9">
        <v>12</v>
      </c>
      <c r="B31" s="154"/>
      <c r="C31" s="155"/>
      <c r="D31" s="156"/>
      <c r="E31" s="139"/>
      <c r="F31" s="140"/>
      <c r="G31" s="140"/>
      <c r="H31" s="141"/>
      <c r="I31" s="142"/>
      <c r="J31" s="140"/>
      <c r="K31" s="140"/>
      <c r="L31" s="143"/>
      <c r="M31" s="149">
        <f t="shared" si="0"/>
        <v>0</v>
      </c>
      <c r="Q31" s="26"/>
      <c r="R31" s="23" t="s">
        <v>165</v>
      </c>
    </row>
    <row r="32" spans="1:18" ht="26.25" customHeight="1">
      <c r="A32" s="9">
        <v>13</v>
      </c>
      <c r="B32" s="154"/>
      <c r="C32" s="155"/>
      <c r="D32" s="156"/>
      <c r="E32" s="139"/>
      <c r="F32" s="140"/>
      <c r="G32" s="140"/>
      <c r="H32" s="141"/>
      <c r="I32" s="142"/>
      <c r="J32" s="140"/>
      <c r="K32" s="140"/>
      <c r="L32" s="143"/>
      <c r="M32" s="149">
        <f t="shared" si="0"/>
        <v>0</v>
      </c>
      <c r="Q32" s="27"/>
      <c r="R32" s="23" t="s">
        <v>166</v>
      </c>
    </row>
    <row r="33" spans="1:18" ht="26.25" customHeight="1">
      <c r="A33" s="9">
        <v>14</v>
      </c>
      <c r="B33" s="154"/>
      <c r="C33" s="155"/>
      <c r="D33" s="156"/>
      <c r="E33" s="139"/>
      <c r="F33" s="140"/>
      <c r="G33" s="140"/>
      <c r="H33" s="141"/>
      <c r="I33" s="142"/>
      <c r="J33" s="140"/>
      <c r="K33" s="140"/>
      <c r="L33" s="143"/>
      <c r="M33" s="149">
        <f t="shared" si="0"/>
        <v>0</v>
      </c>
      <c r="Q33" s="27"/>
      <c r="R33" s="23" t="s">
        <v>167</v>
      </c>
    </row>
    <row r="34" spans="1:18" ht="26.25" customHeight="1">
      <c r="A34" s="9">
        <v>15</v>
      </c>
      <c r="B34" s="154"/>
      <c r="C34" s="155"/>
      <c r="D34" s="156"/>
      <c r="E34" s="139"/>
      <c r="F34" s="140"/>
      <c r="G34" s="140"/>
      <c r="H34" s="141"/>
      <c r="I34" s="142"/>
      <c r="J34" s="140"/>
      <c r="K34" s="140"/>
      <c r="L34" s="143"/>
      <c r="M34" s="149">
        <f t="shared" si="0"/>
        <v>0</v>
      </c>
      <c r="Q34" s="27"/>
      <c r="R34" s="23" t="s">
        <v>168</v>
      </c>
    </row>
    <row r="35" spans="1:18" ht="26.25" customHeight="1">
      <c r="A35" s="9">
        <v>16</v>
      </c>
      <c r="B35" s="154"/>
      <c r="C35" s="155"/>
      <c r="D35" s="156"/>
      <c r="E35" s="139"/>
      <c r="F35" s="140"/>
      <c r="G35" s="140"/>
      <c r="H35" s="141"/>
      <c r="I35" s="142"/>
      <c r="J35" s="140"/>
      <c r="K35" s="140"/>
      <c r="L35" s="143"/>
      <c r="M35" s="149">
        <f t="shared" si="0"/>
        <v>0</v>
      </c>
      <c r="Q35" s="27"/>
      <c r="R35" s="23" t="s">
        <v>169</v>
      </c>
    </row>
    <row r="36" spans="1:18" ht="26.25" customHeight="1">
      <c r="A36" s="9">
        <v>17</v>
      </c>
      <c r="B36" s="157"/>
      <c r="C36" s="155"/>
      <c r="D36" s="158"/>
      <c r="E36" s="139"/>
      <c r="F36" s="140"/>
      <c r="G36" s="140"/>
      <c r="H36" s="141"/>
      <c r="I36" s="142"/>
      <c r="J36" s="140"/>
      <c r="K36" s="140"/>
      <c r="L36" s="143"/>
      <c r="M36" s="149">
        <f t="shared" si="0"/>
        <v>0</v>
      </c>
      <c r="Q36" s="27"/>
      <c r="R36" s="23" t="s">
        <v>170</v>
      </c>
    </row>
    <row r="37" spans="1:18" ht="26.25" customHeight="1">
      <c r="A37" s="9">
        <v>18</v>
      </c>
      <c r="B37" s="157"/>
      <c r="C37" s="155"/>
      <c r="D37" s="158"/>
      <c r="E37" s="139"/>
      <c r="F37" s="140"/>
      <c r="G37" s="140"/>
      <c r="H37" s="141"/>
      <c r="I37" s="142"/>
      <c r="J37" s="140"/>
      <c r="K37" s="140"/>
      <c r="L37" s="143"/>
      <c r="M37" s="149">
        <f t="shared" si="0"/>
        <v>0</v>
      </c>
      <c r="Q37" s="27"/>
      <c r="R37" s="23" t="s">
        <v>162</v>
      </c>
    </row>
    <row r="38" spans="1:18" ht="26.25" customHeight="1">
      <c r="A38" s="9">
        <v>19</v>
      </c>
      <c r="B38" s="157"/>
      <c r="C38" s="155"/>
      <c r="D38" s="158"/>
      <c r="E38" s="139"/>
      <c r="F38" s="140"/>
      <c r="G38" s="140"/>
      <c r="H38" s="141"/>
      <c r="I38" s="142"/>
      <c r="J38" s="140"/>
      <c r="K38" s="140"/>
      <c r="L38" s="143"/>
      <c r="M38" s="149">
        <f t="shared" si="0"/>
        <v>0</v>
      </c>
      <c r="Q38" s="27"/>
      <c r="R38" s="23" t="s">
        <v>171</v>
      </c>
    </row>
    <row r="39" spans="1:18" ht="26.25" customHeight="1" thickBot="1">
      <c r="A39" s="10">
        <v>20</v>
      </c>
      <c r="B39" s="159"/>
      <c r="C39" s="198"/>
      <c r="D39" s="160"/>
      <c r="E39" s="144"/>
      <c r="F39" s="145"/>
      <c r="G39" s="145"/>
      <c r="H39" s="146"/>
      <c r="I39" s="147"/>
      <c r="J39" s="145"/>
      <c r="K39" s="145"/>
      <c r="L39" s="148"/>
      <c r="M39" s="150">
        <f t="shared" si="0"/>
        <v>0</v>
      </c>
      <c r="Q39" s="27"/>
      <c r="R39" s="23" t="s">
        <v>172</v>
      </c>
    </row>
    <row r="40" spans="2:18" ht="26.25" customHeight="1">
      <c r="B40" s="23"/>
      <c r="C40" s="23"/>
      <c r="D40" s="161" t="s">
        <v>11</v>
      </c>
      <c r="E40" s="162">
        <f>SUM(E20:E39)</f>
        <v>0</v>
      </c>
      <c r="F40" s="163">
        <f aca="true" t="shared" si="1" ref="F40:L40">SUM(F20:F39)</f>
        <v>0</v>
      </c>
      <c r="G40" s="163">
        <f t="shared" si="1"/>
        <v>0</v>
      </c>
      <c r="H40" s="164">
        <f t="shared" si="1"/>
        <v>0</v>
      </c>
      <c r="I40" s="165">
        <f t="shared" si="1"/>
        <v>0</v>
      </c>
      <c r="J40" s="163">
        <f>SUM(J20:J39)</f>
        <v>0</v>
      </c>
      <c r="K40" s="163">
        <f t="shared" si="1"/>
        <v>0</v>
      </c>
      <c r="L40" s="166">
        <f t="shared" si="1"/>
        <v>0</v>
      </c>
      <c r="M40" s="167" t="s">
        <v>4</v>
      </c>
      <c r="Q40" s="27"/>
      <c r="R40" s="23" t="s">
        <v>173</v>
      </c>
    </row>
    <row r="41" spans="2:18" ht="26.25" customHeight="1" thickBot="1">
      <c r="B41" s="23"/>
      <c r="C41" s="23"/>
      <c r="D41" s="168" t="s">
        <v>4</v>
      </c>
      <c r="E41" s="170">
        <f>E40*1800</f>
        <v>0</v>
      </c>
      <c r="F41" s="171">
        <f>F40*2800</f>
        <v>0</v>
      </c>
      <c r="G41" s="171">
        <f>G40*300</f>
        <v>0</v>
      </c>
      <c r="H41" s="172">
        <f>H40*2500</f>
        <v>0</v>
      </c>
      <c r="I41" s="173">
        <f>I40*1800</f>
        <v>0</v>
      </c>
      <c r="J41" s="171">
        <f>J40*2800</f>
        <v>0</v>
      </c>
      <c r="K41" s="171">
        <f>K40*300</f>
        <v>0</v>
      </c>
      <c r="L41" s="174">
        <f>L40*2500</f>
        <v>0</v>
      </c>
      <c r="M41" s="169">
        <f>SUM(M20:M39)</f>
        <v>0</v>
      </c>
      <c r="Q41" s="27"/>
      <c r="R41" s="23"/>
    </row>
    <row r="42" spans="17:18" ht="20.25">
      <c r="Q42" s="22"/>
      <c r="R42" s="23"/>
    </row>
    <row r="43" spans="17:18" ht="20.25">
      <c r="Q43" s="27"/>
      <c r="R43" s="23"/>
    </row>
    <row r="44" spans="17:18" ht="20.25">
      <c r="Q44" s="22"/>
      <c r="R44" s="23"/>
    </row>
    <row r="45" spans="17:18" ht="12.75">
      <c r="Q45" s="22"/>
      <c r="R45" s="23"/>
    </row>
    <row r="46" ht="20.25"/>
  </sheetData>
  <sheetProtection/>
  <mergeCells count="18">
    <mergeCell ref="H6:K6"/>
    <mergeCell ref="M16:M18"/>
    <mergeCell ref="L8:M8"/>
    <mergeCell ref="E17:F17"/>
    <mergeCell ref="K17:L17"/>
    <mergeCell ref="G17:H17"/>
    <mergeCell ref="I17:J17"/>
    <mergeCell ref="H8:J8"/>
    <mergeCell ref="H7:N7"/>
    <mergeCell ref="B16:B18"/>
    <mergeCell ref="I16:L16"/>
    <mergeCell ref="A7:B7"/>
    <mergeCell ref="A8:B8"/>
    <mergeCell ref="D12:D13"/>
    <mergeCell ref="A16:A18"/>
    <mergeCell ref="D16:D18"/>
    <mergeCell ref="E16:H16"/>
    <mergeCell ref="C16:C18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S32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0.875" style="59" customWidth="1"/>
    <col min="2" max="2" width="12.125" style="59" customWidth="1"/>
    <col min="3" max="3" width="14.25390625" style="59" customWidth="1"/>
    <col min="4" max="4" width="8.125" style="59" customWidth="1"/>
    <col min="5" max="5" width="12.125" style="59" customWidth="1"/>
    <col min="6" max="6" width="14.25390625" style="59" customWidth="1"/>
    <col min="7" max="7" width="11.625" style="59" customWidth="1"/>
    <col min="8" max="8" width="6.125" style="59" customWidth="1"/>
    <col min="9" max="9" width="9.00390625" style="59" customWidth="1"/>
    <col min="10" max="11" width="9.00390625" style="59" hidden="1" customWidth="1"/>
    <col min="12" max="16384" width="9.00390625" style="59" customWidth="1"/>
  </cols>
  <sheetData>
    <row r="1" ht="14.25" customHeight="1">
      <c r="A1" s="201" t="s">
        <v>152</v>
      </c>
    </row>
    <row r="2" spans="1:11" ht="51.75" customHeight="1">
      <c r="A2" s="377" t="s">
        <v>206</v>
      </c>
      <c r="B2" s="377"/>
      <c r="C2" s="377"/>
      <c r="D2" s="377"/>
      <c r="E2" s="377"/>
      <c r="F2" s="377"/>
      <c r="G2" s="377"/>
      <c r="H2" s="377"/>
      <c r="J2" s="58"/>
      <c r="K2" s="58"/>
    </row>
    <row r="3" spans="1:11" ht="27.75" customHeight="1">
      <c r="A3" s="57"/>
      <c r="B3" s="57"/>
      <c r="C3" s="57"/>
      <c r="D3" s="183" t="s">
        <v>205</v>
      </c>
      <c r="E3" s="61"/>
      <c r="F3" s="61"/>
      <c r="G3" s="62"/>
      <c r="H3" s="63"/>
      <c r="I3" s="64"/>
      <c r="J3" s="64"/>
      <c r="K3" s="65"/>
    </row>
    <row r="4" spans="1:11" ht="27.75" customHeight="1">
      <c r="A4" s="66" t="s">
        <v>77</v>
      </c>
      <c r="B4" s="57"/>
      <c r="C4" s="57"/>
      <c r="D4" s="60"/>
      <c r="E4" s="61"/>
      <c r="F4" s="61"/>
      <c r="G4" s="62"/>
      <c r="H4" s="63"/>
      <c r="I4" s="64"/>
      <c r="J4" s="64"/>
      <c r="K4" s="65"/>
    </row>
    <row r="5" spans="1:11" ht="32.25" customHeight="1">
      <c r="A5" s="67"/>
      <c r="B5" s="67"/>
      <c r="C5" s="68"/>
      <c r="D5" s="61"/>
      <c r="E5" s="63" t="s">
        <v>198</v>
      </c>
      <c r="F5" s="61"/>
      <c r="G5" s="61"/>
      <c r="H5" s="62"/>
      <c r="I5" s="69"/>
      <c r="J5" s="56" t="s">
        <v>51</v>
      </c>
      <c r="K5" s="70" t="s">
        <v>78</v>
      </c>
    </row>
    <row r="6" spans="1:11" ht="22.5" customHeight="1">
      <c r="A6" s="71" t="s">
        <v>20</v>
      </c>
      <c r="B6" s="92">
        <f>'総括申込書（様式４-１）'!C7</f>
        <v>0</v>
      </c>
      <c r="C6" s="72" t="s">
        <v>22</v>
      </c>
      <c r="D6" s="61"/>
      <c r="E6" s="73" t="s">
        <v>0</v>
      </c>
      <c r="F6" s="325"/>
      <c r="G6" s="325"/>
      <c r="H6" s="325"/>
      <c r="I6" s="69"/>
      <c r="J6" s="56" t="s">
        <v>47</v>
      </c>
      <c r="K6" s="23" t="s">
        <v>36</v>
      </c>
    </row>
    <row r="7" spans="1:11" ht="22.5" customHeight="1">
      <c r="A7" s="74" t="s">
        <v>21</v>
      </c>
      <c r="B7" s="92">
        <f>'総括申込書（様式４-１）'!C8</f>
        <v>0</v>
      </c>
      <c r="C7" s="75" t="s">
        <v>80</v>
      </c>
      <c r="D7" s="61"/>
      <c r="E7" s="76" t="s">
        <v>81</v>
      </c>
      <c r="F7" s="326" t="s">
        <v>148</v>
      </c>
      <c r="G7" s="326"/>
      <c r="H7" s="326"/>
      <c r="I7" s="69"/>
      <c r="J7" s="56" t="s">
        <v>52</v>
      </c>
      <c r="K7" s="23" t="s">
        <v>35</v>
      </c>
    </row>
    <row r="8" spans="1:11" ht="11.25" customHeight="1">
      <c r="A8" s="77"/>
      <c r="B8" s="189"/>
      <c r="C8" s="190"/>
      <c r="D8" s="61"/>
      <c r="E8" s="191" t="s">
        <v>147</v>
      </c>
      <c r="F8" s="327"/>
      <c r="G8" s="327"/>
      <c r="H8" s="327"/>
      <c r="I8" s="69"/>
      <c r="J8" s="56"/>
      <c r="K8" s="23"/>
    </row>
    <row r="9" spans="1:11" ht="11.25" customHeight="1">
      <c r="A9" s="77"/>
      <c r="B9" s="77"/>
      <c r="C9" s="67"/>
      <c r="D9" s="61"/>
      <c r="E9" s="192" t="s">
        <v>176</v>
      </c>
      <c r="F9" s="328"/>
      <c r="G9" s="328"/>
      <c r="H9" s="328"/>
      <c r="I9" s="69"/>
      <c r="J9" s="56" t="s">
        <v>53</v>
      </c>
      <c r="K9" s="23" t="s">
        <v>82</v>
      </c>
    </row>
    <row r="10" spans="1:11" ht="22.5" customHeight="1">
      <c r="A10" s="77"/>
      <c r="B10" s="77"/>
      <c r="C10" s="67"/>
      <c r="D10" s="61"/>
      <c r="E10" s="76" t="s">
        <v>83</v>
      </c>
      <c r="F10" s="324"/>
      <c r="G10" s="324"/>
      <c r="H10" s="324"/>
      <c r="I10" s="69"/>
      <c r="J10" s="56" t="s">
        <v>54</v>
      </c>
      <c r="K10" s="23" t="s">
        <v>84</v>
      </c>
    </row>
    <row r="11" spans="1:11" ht="36" customHeight="1">
      <c r="A11" s="78"/>
      <c r="B11" s="78"/>
      <c r="C11" s="78"/>
      <c r="D11" s="78"/>
      <c r="E11" s="78"/>
      <c r="F11" s="78"/>
      <c r="G11" s="78"/>
      <c r="H11" s="78"/>
      <c r="I11" s="79"/>
      <c r="J11" s="56" t="s">
        <v>56</v>
      </c>
      <c r="K11" s="23" t="s">
        <v>79</v>
      </c>
    </row>
    <row r="12" spans="2:11" ht="20.25" customHeight="1" thickBot="1">
      <c r="B12" s="80" t="s">
        <v>85</v>
      </c>
      <c r="C12" s="81"/>
      <c r="D12" s="81"/>
      <c r="E12" s="80" t="s">
        <v>86</v>
      </c>
      <c r="F12" s="82"/>
      <c r="G12" s="82"/>
      <c r="H12" s="82"/>
      <c r="I12" s="79"/>
      <c r="J12" s="56" t="s">
        <v>57</v>
      </c>
      <c r="K12" s="23" t="s">
        <v>87</v>
      </c>
    </row>
    <row r="13" spans="2:11" ht="24" customHeight="1" thickBot="1">
      <c r="B13" s="83" t="s">
        <v>88</v>
      </c>
      <c r="C13" s="84" t="s">
        <v>89</v>
      </c>
      <c r="D13" s="85"/>
      <c r="E13" s="86" t="s">
        <v>88</v>
      </c>
      <c r="F13" s="84" t="s">
        <v>89</v>
      </c>
      <c r="G13" s="85"/>
      <c r="H13" s="85"/>
      <c r="J13" s="56" t="s">
        <v>58</v>
      </c>
      <c r="K13" s="23" t="s">
        <v>90</v>
      </c>
    </row>
    <row r="14" spans="2:11" ht="28.5" customHeight="1">
      <c r="B14" s="176" t="s">
        <v>91</v>
      </c>
      <c r="C14" s="87">
        <f>'審判派遣報告用紙（様式７）'!V5</f>
        <v>0</v>
      </c>
      <c r="D14" s="88"/>
      <c r="E14" s="176" t="s">
        <v>91</v>
      </c>
      <c r="F14" s="87">
        <f>'審判派遣報告用紙（様式７）'!V22</f>
        <v>0</v>
      </c>
      <c r="G14" s="89"/>
      <c r="H14" s="88"/>
      <c r="J14" s="56" t="s">
        <v>59</v>
      </c>
      <c r="K14" s="23" t="s">
        <v>92</v>
      </c>
    </row>
    <row r="15" spans="2:11" ht="28.5" customHeight="1">
      <c r="B15" s="178" t="s">
        <v>93</v>
      </c>
      <c r="C15" s="90">
        <f>'審判派遣報告用紙（様式７）'!V6</f>
        <v>0</v>
      </c>
      <c r="D15" s="85"/>
      <c r="E15" s="178" t="s">
        <v>93</v>
      </c>
      <c r="F15" s="90">
        <f>'審判派遣報告用紙（様式７）'!V23</f>
        <v>0</v>
      </c>
      <c r="G15" s="88"/>
      <c r="H15" s="85"/>
      <c r="J15" s="56" t="s">
        <v>60</v>
      </c>
      <c r="K15" s="23" t="s">
        <v>38</v>
      </c>
    </row>
    <row r="16" spans="2:11" ht="28.5" customHeight="1">
      <c r="B16" s="177" t="s">
        <v>94</v>
      </c>
      <c r="C16" s="90">
        <f>'審判派遣報告用紙（様式７）'!V7</f>
        <v>0</v>
      </c>
      <c r="D16" s="88"/>
      <c r="E16" s="181" t="s">
        <v>95</v>
      </c>
      <c r="F16" s="90">
        <f>'審判派遣報告用紙（様式７）'!V24</f>
        <v>0</v>
      </c>
      <c r="G16" s="88"/>
      <c r="H16" s="88"/>
      <c r="J16" s="56" t="s">
        <v>61</v>
      </c>
      <c r="K16" s="23"/>
    </row>
    <row r="17" spans="2:11" ht="28.5" customHeight="1">
      <c r="B17" s="178" t="s">
        <v>96</v>
      </c>
      <c r="C17" s="90">
        <f>'審判派遣報告用紙（様式７）'!V8</f>
        <v>0</v>
      </c>
      <c r="D17" s="88"/>
      <c r="E17" s="178" t="s">
        <v>97</v>
      </c>
      <c r="F17" s="90">
        <f>'審判派遣報告用紙（様式７）'!V25</f>
        <v>0</v>
      </c>
      <c r="G17" s="88"/>
      <c r="H17" s="88"/>
      <c r="J17" s="56" t="s">
        <v>62</v>
      </c>
      <c r="K17" s="23"/>
    </row>
    <row r="18" spans="2:11" ht="28.5" customHeight="1">
      <c r="B18" s="178" t="s">
        <v>97</v>
      </c>
      <c r="C18" s="90">
        <f>'審判派遣報告用紙（様式７）'!V9</f>
        <v>0</v>
      </c>
      <c r="D18" s="88"/>
      <c r="E18" s="178" t="s">
        <v>98</v>
      </c>
      <c r="F18" s="90">
        <f>'審判派遣報告用紙（様式７）'!V26</f>
        <v>0</v>
      </c>
      <c r="G18" s="88"/>
      <c r="H18" s="88"/>
      <c r="J18" s="56" t="s">
        <v>63</v>
      </c>
      <c r="K18" s="23"/>
    </row>
    <row r="19" spans="2:11" ht="28.5" customHeight="1">
      <c r="B19" s="178" t="s">
        <v>99</v>
      </c>
      <c r="C19" s="90">
        <f>'審判派遣報告用紙（様式７）'!V10</f>
        <v>0</v>
      </c>
      <c r="D19" s="88"/>
      <c r="E19" s="184" t="s">
        <v>146</v>
      </c>
      <c r="F19" s="90">
        <f>'審判派遣報告用紙（様式７）'!V27</f>
        <v>0</v>
      </c>
      <c r="G19" s="88"/>
      <c r="H19" s="88"/>
      <c r="J19" s="56" t="s">
        <v>64</v>
      </c>
      <c r="K19" s="23"/>
    </row>
    <row r="20" spans="2:19" ht="28.5" customHeight="1">
      <c r="B20" s="178" t="s">
        <v>101</v>
      </c>
      <c r="C20" s="90">
        <f>'審判派遣報告用紙（様式７）'!V11</f>
        <v>0</v>
      </c>
      <c r="D20" s="88"/>
      <c r="E20" s="178" t="s">
        <v>100</v>
      </c>
      <c r="F20" s="90">
        <f>'審判派遣報告用紙（様式７）'!V28</f>
        <v>0</v>
      </c>
      <c r="G20" s="88"/>
      <c r="H20" s="88"/>
      <c r="J20" s="56" t="s">
        <v>65</v>
      </c>
      <c r="K20" s="23"/>
      <c r="S20" s="209" t="s">
        <v>177</v>
      </c>
    </row>
    <row r="21" spans="2:11" ht="28.5" customHeight="1">
      <c r="B21" s="178" t="s">
        <v>103</v>
      </c>
      <c r="C21" s="90">
        <f>'審判派遣報告用紙（様式７）'!V12</f>
        <v>0</v>
      </c>
      <c r="D21" s="88"/>
      <c r="E21" s="178" t="s">
        <v>102</v>
      </c>
      <c r="F21" s="90"/>
      <c r="G21" s="88"/>
      <c r="H21" s="88"/>
      <c r="J21" s="56" t="s">
        <v>66</v>
      </c>
      <c r="K21" s="23"/>
    </row>
    <row r="22" spans="2:11" ht="28.5" customHeight="1">
      <c r="B22" s="178" t="s">
        <v>102</v>
      </c>
      <c r="C22" s="90">
        <f>'審判派遣報告用紙（様式７）'!V13</f>
        <v>0</v>
      </c>
      <c r="D22" s="88"/>
      <c r="E22" s="178" t="s">
        <v>104</v>
      </c>
      <c r="F22" s="90">
        <f>'審判派遣報告用紙（様式７）'!V30</f>
        <v>0</v>
      </c>
      <c r="G22" s="88"/>
      <c r="H22" s="88"/>
      <c r="J22" s="56" t="s">
        <v>67</v>
      </c>
      <c r="K22" s="23"/>
    </row>
    <row r="23" spans="2:11" ht="28.5" customHeight="1">
      <c r="B23" s="178" t="s">
        <v>104</v>
      </c>
      <c r="C23" s="90">
        <f>'審判派遣報告用紙（様式７）'!V14</f>
        <v>0</v>
      </c>
      <c r="D23" s="88"/>
      <c r="E23" s="179" t="s">
        <v>105</v>
      </c>
      <c r="F23" s="90">
        <f>'審判派遣報告用紙（様式７）'!V31</f>
        <v>0</v>
      </c>
      <c r="G23" s="89"/>
      <c r="H23" s="88"/>
      <c r="J23" s="56" t="s">
        <v>68</v>
      </c>
      <c r="K23" s="23"/>
    </row>
    <row r="24" spans="2:11" ht="28.5" customHeight="1">
      <c r="B24" s="178" t="s">
        <v>107</v>
      </c>
      <c r="C24" s="90">
        <f>'審判派遣報告用紙（様式７）'!V15</f>
        <v>0</v>
      </c>
      <c r="D24" s="88"/>
      <c r="E24" s="178" t="s">
        <v>106</v>
      </c>
      <c r="F24" s="90">
        <f>'審判派遣報告用紙（様式７）'!V32</f>
        <v>0</v>
      </c>
      <c r="G24" s="89"/>
      <c r="H24" s="88"/>
      <c r="J24" s="56" t="s">
        <v>69</v>
      </c>
      <c r="K24" s="23"/>
    </row>
    <row r="25" spans="2:11" ht="28.5" customHeight="1">
      <c r="B25" s="179" t="s">
        <v>105</v>
      </c>
      <c r="C25" s="90">
        <f>'審判派遣報告用紙（様式７）'!V16</f>
        <v>0</v>
      </c>
      <c r="D25" s="88"/>
      <c r="E25" s="179" t="s">
        <v>108</v>
      </c>
      <c r="F25" s="90">
        <f>'審判派遣報告用紙（様式７）'!V33</f>
        <v>0</v>
      </c>
      <c r="G25" s="89"/>
      <c r="H25" s="88"/>
      <c r="J25" s="56" t="s">
        <v>70</v>
      </c>
      <c r="K25" s="23"/>
    </row>
    <row r="26" spans="2:11" ht="28.5" customHeight="1">
      <c r="B26" s="178" t="s">
        <v>106</v>
      </c>
      <c r="C26" s="90">
        <f>'審判派遣報告用紙（様式７）'!V17</f>
        <v>0</v>
      </c>
      <c r="D26" s="85"/>
      <c r="E26" s="205"/>
      <c r="F26" s="206"/>
      <c r="G26" s="88"/>
      <c r="H26" s="85"/>
      <c r="J26" s="56" t="s">
        <v>71</v>
      </c>
      <c r="K26" s="23"/>
    </row>
    <row r="27" spans="2:11" ht="28.5" customHeight="1" thickBot="1">
      <c r="B27" s="180" t="s">
        <v>108</v>
      </c>
      <c r="C27" s="91">
        <f>'審判派遣報告用紙（様式７）'!V18</f>
        <v>0</v>
      </c>
      <c r="D27" s="88"/>
      <c r="E27" s="207"/>
      <c r="F27" s="208"/>
      <c r="G27" s="88"/>
      <c r="H27" s="85"/>
      <c r="J27" s="56" t="s">
        <v>72</v>
      </c>
      <c r="K27" s="23"/>
    </row>
    <row r="28" spans="10:11" ht="30" customHeight="1">
      <c r="J28" s="56" t="s">
        <v>73</v>
      </c>
      <c r="K28" s="23"/>
    </row>
    <row r="29" spans="10:11" ht="30" customHeight="1">
      <c r="J29" s="56" t="s">
        <v>74</v>
      </c>
      <c r="K29" s="23"/>
    </row>
    <row r="30" spans="10:11" ht="30" customHeight="1">
      <c r="J30" s="56" t="s">
        <v>75</v>
      </c>
      <c r="K30" s="23"/>
    </row>
    <row r="31" spans="10:11" ht="30" customHeight="1">
      <c r="J31" s="56" t="s">
        <v>76</v>
      </c>
      <c r="K31" s="23"/>
    </row>
    <row r="32" ht="30" customHeight="1">
      <c r="J32" s="56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selectLockedCells="1"/>
  <mergeCells count="5">
    <mergeCell ref="F10:H10"/>
    <mergeCell ref="A2:H2"/>
    <mergeCell ref="F6:H6"/>
    <mergeCell ref="F7:H7"/>
    <mergeCell ref="F8:H9"/>
  </mergeCells>
  <conditionalFormatting sqref="B6:B8">
    <cfRule type="cellIs" priority="8" dxfId="4" operator="equal" stopIfTrue="1">
      <formula>0</formula>
    </cfRule>
  </conditionalFormatting>
  <conditionalFormatting sqref="F14:F26">
    <cfRule type="cellIs" priority="6" dxfId="5" operator="equal" stopIfTrue="1">
      <formula>0</formula>
    </cfRule>
  </conditionalFormatting>
  <conditionalFormatting sqref="F14:F25">
    <cfRule type="cellIs" priority="5" dxfId="5" operator="equal" stopIfTrue="1">
      <formula>0</formula>
    </cfRule>
  </conditionalFormatting>
  <conditionalFormatting sqref="C14:C27">
    <cfRule type="cellIs" priority="1" dxfId="5" operator="equal" stopIfTrue="1">
      <formula>0</formula>
    </cfRule>
  </conditionalFormatting>
  <dataValidations count="1">
    <dataValidation allowBlank="1" showInputMessage="1" showErrorMessage="1" imeMode="disabled" sqref="C14:C27 F14:F26"/>
  </dataValidations>
  <printOptions/>
  <pageMargins left="0.63" right="0.3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35"/>
  <sheetViews>
    <sheetView showZeros="0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16.25390625" style="95" customWidth="1"/>
    <col min="2" max="2" width="12.50390625" style="95" customWidth="1"/>
    <col min="3" max="3" width="5.00390625" style="95" customWidth="1"/>
    <col min="4" max="4" width="3.125" style="95" customWidth="1"/>
    <col min="5" max="5" width="9.375" style="95" customWidth="1"/>
    <col min="6" max="6" width="5.00390625" style="95" customWidth="1"/>
    <col min="7" max="7" width="3.125" style="95" customWidth="1"/>
    <col min="8" max="8" width="9.25390625" style="95" customWidth="1"/>
    <col min="9" max="9" width="4.875" style="95" customWidth="1"/>
    <col min="10" max="10" width="3.125" style="95" customWidth="1"/>
    <col min="11" max="11" width="6.25390625" style="95" customWidth="1"/>
    <col min="12" max="12" width="5.00390625" style="95" customWidth="1"/>
    <col min="13" max="16384" width="9.00390625" style="95" customWidth="1"/>
  </cols>
  <sheetData>
    <row r="1" spans="1:17" ht="13.5" customHeight="1">
      <c r="A1" s="128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4"/>
      <c r="M1" s="94"/>
      <c r="N1" s="94"/>
      <c r="O1" s="94"/>
      <c r="P1" s="94"/>
      <c r="Q1" s="94"/>
    </row>
    <row r="2" spans="1:11" ht="26.25" customHeight="1">
      <c r="A2" s="356" t="s">
        <v>207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26.25" customHeight="1">
      <c r="A3" s="356" t="s">
        <v>109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6:8" ht="12.75">
      <c r="F5" s="97"/>
      <c r="G5" s="97" t="s">
        <v>19</v>
      </c>
      <c r="H5" s="97"/>
    </row>
    <row r="6" spans="1:12" s="99" customFormat="1" ht="26.25" customHeight="1">
      <c r="A6" s="98" t="s">
        <v>110</v>
      </c>
      <c r="B6" s="357">
        <f>'総括申込書（様式４-１）'!C8</f>
        <v>0</v>
      </c>
      <c r="C6" s="358"/>
      <c r="D6" s="358"/>
      <c r="E6" s="358"/>
      <c r="F6" s="358"/>
      <c r="G6" s="358"/>
      <c r="H6" s="359" t="s">
        <v>111</v>
      </c>
      <c r="I6" s="359"/>
      <c r="J6" s="359"/>
      <c r="K6" s="359"/>
      <c r="L6" s="360"/>
    </row>
    <row r="7" spans="1:12" s="99" customFormat="1" ht="26.25" customHeight="1">
      <c r="A7" s="98" t="s">
        <v>112</v>
      </c>
      <c r="B7" s="357"/>
      <c r="C7" s="358"/>
      <c r="D7" s="358"/>
      <c r="E7" s="358"/>
      <c r="F7" s="100"/>
      <c r="G7" s="361" t="s">
        <v>113</v>
      </c>
      <c r="H7" s="361"/>
      <c r="I7" s="362"/>
      <c r="J7" s="101"/>
      <c r="K7" s="101"/>
      <c r="L7" s="102"/>
    </row>
    <row r="8" spans="9:11" s="103" customFormat="1" ht="12" customHeight="1">
      <c r="I8" s="104"/>
      <c r="J8" s="104"/>
      <c r="K8" s="104"/>
    </row>
    <row r="9" s="103" customFormat="1" ht="26.25" customHeight="1">
      <c r="A9" s="103" t="s">
        <v>114</v>
      </c>
    </row>
    <row r="10" spans="1:12" s="103" customFormat="1" ht="26.25" customHeight="1">
      <c r="A10" s="105"/>
      <c r="B10" s="329" t="s">
        <v>138</v>
      </c>
      <c r="C10" s="330"/>
      <c r="D10" s="329" t="s">
        <v>139</v>
      </c>
      <c r="E10" s="331"/>
      <c r="F10" s="330"/>
      <c r="G10" s="329" t="s">
        <v>115</v>
      </c>
      <c r="H10" s="331"/>
      <c r="I10" s="330"/>
      <c r="J10" s="346" t="s">
        <v>116</v>
      </c>
      <c r="K10" s="347"/>
      <c r="L10" s="347"/>
    </row>
    <row r="11" spans="1:12" s="103" customFormat="1" ht="26.25" customHeight="1">
      <c r="A11" s="108" t="s">
        <v>117</v>
      </c>
      <c r="B11" s="109">
        <f>'総括申込書（様式４-１）'!E40+'総括申込書（様式４-２）'!E40+'総括申込書（様式４-３）'!E40</f>
        <v>0</v>
      </c>
      <c r="C11" s="107" t="s">
        <v>118</v>
      </c>
      <c r="D11" s="342">
        <f>'総括申込書（様式４-１）'!I40+'総括申込書（様式４-２）'!I40+'総括申込書（様式４-３）'!I40</f>
        <v>0</v>
      </c>
      <c r="E11" s="343"/>
      <c r="F11" s="107" t="s">
        <v>118</v>
      </c>
      <c r="G11" s="110" t="s">
        <v>128</v>
      </c>
      <c r="H11" s="111">
        <f>B11+D11</f>
        <v>0</v>
      </c>
      <c r="I11" s="107" t="s">
        <v>118</v>
      </c>
      <c r="J11" s="348">
        <f>H11+H12+H13</f>
        <v>0</v>
      </c>
      <c r="K11" s="349"/>
      <c r="L11" s="350"/>
    </row>
    <row r="12" spans="1:12" s="103" customFormat="1" ht="26.25" customHeight="1">
      <c r="A12" s="108" t="s">
        <v>119</v>
      </c>
      <c r="B12" s="109">
        <f>'総括申込書（様式４-１）'!F40+'総括申込書（様式４-２）'!F40+'総括申込書（様式４-３）'!F40</f>
        <v>0</v>
      </c>
      <c r="C12" s="107" t="s">
        <v>118</v>
      </c>
      <c r="D12" s="342">
        <f>'総括申込書（様式４-１）'!J40+'総括申込書（様式４-２）'!J40+'総括申込書（様式４-３）'!J40</f>
        <v>0</v>
      </c>
      <c r="E12" s="343"/>
      <c r="F12" s="107" t="s">
        <v>118</v>
      </c>
      <c r="G12" s="110" t="s">
        <v>129</v>
      </c>
      <c r="H12" s="111">
        <f>B12+D12</f>
        <v>0</v>
      </c>
      <c r="I12" s="107" t="s">
        <v>118</v>
      </c>
      <c r="J12" s="351"/>
      <c r="K12" s="352"/>
      <c r="L12" s="353"/>
    </row>
    <row r="13" spans="1:12" s="103" customFormat="1" ht="26.25" customHeight="1">
      <c r="A13" s="193" t="s">
        <v>120</v>
      </c>
      <c r="B13" s="109">
        <f>'総括申込書（様式４-１）'!G40+'総括申込書（様式４-２）'!G40+'総括申込書（様式４-３）'!G40</f>
        <v>0</v>
      </c>
      <c r="C13" s="107" t="s">
        <v>118</v>
      </c>
      <c r="D13" s="342">
        <f>'総括申込書（様式４-１）'!K40+'総括申込書（様式４-２）'!K40+'総括申込書（様式４-３）'!K40</f>
        <v>0</v>
      </c>
      <c r="E13" s="343"/>
      <c r="F13" s="107" t="s">
        <v>118</v>
      </c>
      <c r="G13" s="106"/>
      <c r="H13" s="111">
        <f>B13+D13</f>
        <v>0</v>
      </c>
      <c r="I13" s="107" t="s">
        <v>118</v>
      </c>
      <c r="J13" s="112" t="s">
        <v>130</v>
      </c>
      <c r="K13" s="113"/>
      <c r="L13" s="114" t="s">
        <v>118</v>
      </c>
    </row>
    <row r="14" spans="1:9" s="103" customFormat="1" ht="26.25" customHeight="1">
      <c r="A14" s="108" t="s">
        <v>121</v>
      </c>
      <c r="B14" s="115">
        <f>'総括申込書（様式４-１）'!H40+'総括申込書（様式４-２）'!H40+'総括申込書（様式４-３）'!H40</f>
        <v>0</v>
      </c>
      <c r="C14" s="116" t="s">
        <v>131</v>
      </c>
      <c r="D14" s="344">
        <f>'総括申込書（様式４-１）'!L40+'総括申込書（様式４-２）'!L40+'総括申込書（様式４-３）'!L40</f>
        <v>0</v>
      </c>
      <c r="E14" s="345"/>
      <c r="F14" s="117" t="s">
        <v>131</v>
      </c>
      <c r="G14" s="110" t="s">
        <v>132</v>
      </c>
      <c r="H14" s="111">
        <f>B14+D14</f>
        <v>0</v>
      </c>
      <c r="I14" s="118" t="s">
        <v>131</v>
      </c>
    </row>
    <row r="15" spans="2:8" s="103" customFormat="1" ht="12" customHeight="1">
      <c r="B15" s="119"/>
      <c r="C15" s="119"/>
      <c r="D15" s="119"/>
      <c r="E15" s="119"/>
      <c r="F15" s="119"/>
      <c r="G15" s="119"/>
      <c r="H15" s="119"/>
    </row>
    <row r="16" spans="1:8" s="103" customFormat="1" ht="26.25" customHeight="1">
      <c r="A16" s="103" t="s">
        <v>122</v>
      </c>
      <c r="B16" s="119"/>
      <c r="C16" s="119"/>
      <c r="D16" s="119"/>
      <c r="E16" s="119"/>
      <c r="F16" s="119"/>
      <c r="G16" s="119"/>
      <c r="H16" s="119"/>
    </row>
    <row r="17" spans="1:9" s="103" customFormat="1" ht="26.25" customHeight="1">
      <c r="A17" s="120" t="s">
        <v>123</v>
      </c>
      <c r="B17" s="329" t="s">
        <v>140</v>
      </c>
      <c r="C17" s="330"/>
      <c r="D17" s="329" t="s">
        <v>141</v>
      </c>
      <c r="E17" s="331"/>
      <c r="F17" s="330"/>
      <c r="G17" s="332" t="s">
        <v>124</v>
      </c>
      <c r="H17" s="332"/>
      <c r="I17" s="332"/>
    </row>
    <row r="18" spans="1:9" s="103" customFormat="1" ht="26.25" customHeight="1">
      <c r="A18" s="108" t="s">
        <v>117</v>
      </c>
      <c r="B18" s="333">
        <v>1500</v>
      </c>
      <c r="C18" s="334"/>
      <c r="D18" s="110" t="s">
        <v>133</v>
      </c>
      <c r="E18" s="111">
        <f>H11</f>
        <v>0</v>
      </c>
      <c r="F18" s="121" t="s">
        <v>118</v>
      </c>
      <c r="G18" s="337">
        <f>B18*E18</f>
        <v>0</v>
      </c>
      <c r="H18" s="338"/>
      <c r="I18" s="122" t="s">
        <v>125</v>
      </c>
    </row>
    <row r="19" spans="1:9" s="103" customFormat="1" ht="26.25" customHeight="1">
      <c r="A19" s="108" t="s">
        <v>119</v>
      </c>
      <c r="B19" s="333">
        <v>2500</v>
      </c>
      <c r="C19" s="334"/>
      <c r="D19" s="110" t="s">
        <v>134</v>
      </c>
      <c r="E19" s="111">
        <f>H12</f>
        <v>0</v>
      </c>
      <c r="F19" s="121" t="s">
        <v>118</v>
      </c>
      <c r="G19" s="337">
        <f>B19*E19</f>
        <v>0</v>
      </c>
      <c r="H19" s="338"/>
      <c r="I19" s="122" t="s">
        <v>125</v>
      </c>
    </row>
    <row r="20" spans="1:9" s="103" customFormat="1" ht="26.25" customHeight="1">
      <c r="A20" s="108" t="s">
        <v>121</v>
      </c>
      <c r="B20" s="333">
        <v>2500</v>
      </c>
      <c r="C20" s="334"/>
      <c r="D20" s="110" t="s">
        <v>132</v>
      </c>
      <c r="E20" s="123">
        <f>H14</f>
        <v>0</v>
      </c>
      <c r="F20" s="124" t="s">
        <v>131</v>
      </c>
      <c r="G20" s="337">
        <f>B20*E20</f>
        <v>0</v>
      </c>
      <c r="H20" s="338"/>
      <c r="I20" s="122" t="s">
        <v>125</v>
      </c>
    </row>
    <row r="21" spans="2:8" s="103" customFormat="1" ht="12" customHeight="1">
      <c r="B21" s="125"/>
      <c r="C21" s="119"/>
      <c r="D21" s="119"/>
      <c r="E21" s="119"/>
      <c r="F21" s="119"/>
      <c r="G21" s="119"/>
      <c r="H21" s="119"/>
    </row>
    <row r="22" spans="1:8" s="103" customFormat="1" ht="26.25" customHeight="1">
      <c r="A22" s="103" t="s">
        <v>126</v>
      </c>
      <c r="B22" s="125"/>
      <c r="C22" s="119"/>
      <c r="D22" s="119"/>
      <c r="E22" s="119"/>
      <c r="F22" s="119"/>
      <c r="G22" s="119"/>
      <c r="H22" s="119"/>
    </row>
    <row r="23" spans="1:9" s="103" customFormat="1" ht="26.25" customHeight="1">
      <c r="A23" s="105"/>
      <c r="B23" s="335" t="s">
        <v>140</v>
      </c>
      <c r="C23" s="336"/>
      <c r="D23" s="329" t="s">
        <v>116</v>
      </c>
      <c r="E23" s="331"/>
      <c r="F23" s="330"/>
      <c r="G23" s="332" t="s">
        <v>124</v>
      </c>
      <c r="H23" s="332"/>
      <c r="I23" s="332"/>
    </row>
    <row r="24" spans="1:9" s="103" customFormat="1" ht="26.25" customHeight="1">
      <c r="A24" s="105" t="s">
        <v>135</v>
      </c>
      <c r="B24" s="333">
        <v>400</v>
      </c>
      <c r="C24" s="334"/>
      <c r="D24" s="110" t="s">
        <v>136</v>
      </c>
      <c r="E24" s="111">
        <f>J11</f>
        <v>0</v>
      </c>
      <c r="F24" s="121" t="s">
        <v>118</v>
      </c>
      <c r="G24" s="339">
        <f>$B$24*$E$24</f>
        <v>0</v>
      </c>
      <c r="H24" s="340"/>
      <c r="I24" s="121" t="s">
        <v>125</v>
      </c>
    </row>
    <row r="25" s="103" customFormat="1" ht="22.5" customHeight="1">
      <c r="B25" s="126"/>
    </row>
    <row r="26" spans="1:9" s="103" customFormat="1" ht="22.5" customHeight="1">
      <c r="A26" s="103" t="s">
        <v>127</v>
      </c>
      <c r="B26" s="126"/>
      <c r="G26" s="341" t="s">
        <v>144</v>
      </c>
      <c r="H26" s="341"/>
      <c r="I26" s="341"/>
    </row>
    <row r="27" spans="2:9" s="103" customFormat="1" ht="22.5" customHeight="1">
      <c r="B27" s="126"/>
      <c r="G27" s="354">
        <f>$G$18+$G$19+$G$20+$G$24</f>
        <v>0</v>
      </c>
      <c r="H27" s="355"/>
      <c r="I27" s="121" t="s">
        <v>143</v>
      </c>
    </row>
    <row r="28" s="103" customFormat="1" ht="6" customHeight="1">
      <c r="B28" s="126"/>
    </row>
    <row r="29" s="103" customFormat="1" ht="6" customHeight="1">
      <c r="B29" s="126"/>
    </row>
    <row r="30" s="103" customFormat="1" ht="14.25">
      <c r="A30" s="103" t="s">
        <v>137</v>
      </c>
    </row>
    <row r="31" spans="1:9" s="103" customFormat="1" ht="14.25">
      <c r="A31" s="182" t="s">
        <v>208</v>
      </c>
      <c r="B31" s="185"/>
      <c r="C31" s="182"/>
      <c r="D31" s="182"/>
      <c r="E31" s="186"/>
      <c r="F31" s="182"/>
      <c r="G31" s="182"/>
      <c r="H31" s="186"/>
      <c r="I31" s="182"/>
    </row>
    <row r="32" spans="1:11" ht="14.25">
      <c r="A32" s="182"/>
      <c r="B32" s="182" t="s">
        <v>209</v>
      </c>
      <c r="C32" s="187"/>
      <c r="D32" s="187"/>
      <c r="E32" s="187"/>
      <c r="F32" s="187"/>
      <c r="G32" s="187"/>
      <c r="H32" s="187"/>
      <c r="I32" s="187"/>
      <c r="J32" s="188"/>
      <c r="K32" s="188"/>
    </row>
    <row r="33" spans="1:11" ht="12.75">
      <c r="A33" s="188" t="s">
        <v>210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ht="12.75">
      <c r="B34" s="95" t="s">
        <v>211</v>
      </c>
    </row>
    <row r="35" ht="12.75">
      <c r="B35" s="95" t="s">
        <v>212</v>
      </c>
    </row>
  </sheetData>
  <sheetProtection/>
  <mergeCells count="31">
    <mergeCell ref="G27:H27"/>
    <mergeCell ref="D10:F10"/>
    <mergeCell ref="G10:I10"/>
    <mergeCell ref="A2:K2"/>
    <mergeCell ref="A3:K3"/>
    <mergeCell ref="B6:G6"/>
    <mergeCell ref="H6:L6"/>
    <mergeCell ref="B7:E7"/>
    <mergeCell ref="G7:I7"/>
    <mergeCell ref="B10:C10"/>
    <mergeCell ref="D13:E13"/>
    <mergeCell ref="D14:E14"/>
    <mergeCell ref="J10:L10"/>
    <mergeCell ref="D11:E11"/>
    <mergeCell ref="J11:L12"/>
    <mergeCell ref="D12:E12"/>
    <mergeCell ref="B24:C24"/>
    <mergeCell ref="G24:H24"/>
    <mergeCell ref="B20:C20"/>
    <mergeCell ref="G26:I26"/>
    <mergeCell ref="G19:H19"/>
    <mergeCell ref="G20:H20"/>
    <mergeCell ref="B17:C17"/>
    <mergeCell ref="D17:F17"/>
    <mergeCell ref="G17:I17"/>
    <mergeCell ref="B18:C18"/>
    <mergeCell ref="B19:C19"/>
    <mergeCell ref="B23:C23"/>
    <mergeCell ref="D23:F23"/>
    <mergeCell ref="G23:I23"/>
    <mergeCell ref="G18:H1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52"/>
  <sheetViews>
    <sheetView zoomScaleSheetLayoutView="98" zoomScalePageLayoutView="0" workbookViewId="0" topLeftCell="A1">
      <selection activeCell="A1" sqref="A1:L1"/>
    </sheetView>
  </sheetViews>
  <sheetFormatPr defaultColWidth="9.00390625" defaultRowHeight="13.5"/>
  <cols>
    <col min="1" max="1" width="3.875" style="210" customWidth="1"/>
    <col min="2" max="2" width="13.25390625" style="210" customWidth="1"/>
    <col min="3" max="3" width="25.00390625" style="210" bestFit="1" customWidth="1"/>
    <col min="4" max="4" width="9.50390625" style="129" bestFit="1" customWidth="1"/>
    <col min="5" max="5" width="31.625" style="129" bestFit="1" customWidth="1"/>
    <col min="6" max="6" width="5.50390625" style="212" bestFit="1" customWidth="1"/>
    <col min="7" max="7" width="5.50390625" style="129" bestFit="1" customWidth="1"/>
    <col min="8" max="9" width="7.50390625" style="213" customWidth="1"/>
    <col min="10" max="10" width="7.50390625" style="212" customWidth="1"/>
    <col min="11" max="12" width="6.125" style="210" customWidth="1"/>
    <col min="13" max="13" width="6.875" style="210" hidden="1" customWidth="1"/>
    <col min="14" max="18" width="9.00390625" style="129" hidden="1" customWidth="1"/>
    <col min="19" max="19" width="9.00390625" style="129" customWidth="1"/>
    <col min="20" max="16384" width="9.00390625" style="129" customWidth="1"/>
  </cols>
  <sheetData>
    <row r="1" spans="1:18" ht="24" customHeight="1">
      <c r="A1" s="367" t="s">
        <v>213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N1" t="s">
        <v>178</v>
      </c>
      <c r="O1" t="s">
        <v>55</v>
      </c>
      <c r="P1"/>
      <c r="Q1"/>
      <c r="R1"/>
    </row>
    <row r="2" spans="1:18" ht="12.75">
      <c r="A2" s="211"/>
      <c r="N2" t="s">
        <v>179</v>
      </c>
      <c r="O2" t="s">
        <v>180</v>
      </c>
      <c r="P2" t="s">
        <v>181</v>
      </c>
      <c r="Q2" t="s">
        <v>182</v>
      </c>
      <c r="R2" t="s">
        <v>183</v>
      </c>
    </row>
    <row r="3" spans="1:18" ht="12.75">
      <c r="A3" s="211" t="s">
        <v>199</v>
      </c>
      <c r="N3" t="s">
        <v>184</v>
      </c>
      <c r="O3"/>
      <c r="P3"/>
      <c r="Q3"/>
      <c r="R3"/>
    </row>
    <row r="4" ht="12.75">
      <c r="A4" s="211"/>
    </row>
    <row r="5" spans="1:13" ht="12.75">
      <c r="A5" s="372"/>
      <c r="B5" s="368" t="s">
        <v>185</v>
      </c>
      <c r="C5" s="372" t="s">
        <v>186</v>
      </c>
      <c r="D5" s="374" t="s">
        <v>187</v>
      </c>
      <c r="E5" s="363" t="s">
        <v>188</v>
      </c>
      <c r="F5" s="365" t="s">
        <v>189</v>
      </c>
      <c r="G5" s="368" t="s">
        <v>190</v>
      </c>
      <c r="H5" s="370" t="s">
        <v>48</v>
      </c>
      <c r="I5" s="370"/>
      <c r="J5" s="370"/>
      <c r="K5" s="370" t="s">
        <v>196</v>
      </c>
      <c r="L5" s="370"/>
      <c r="M5" s="371" t="s">
        <v>191</v>
      </c>
    </row>
    <row r="6" spans="1:13" ht="12.75">
      <c r="A6" s="369"/>
      <c r="B6" s="373"/>
      <c r="C6" s="369"/>
      <c r="D6" s="375"/>
      <c r="E6" s="364"/>
      <c r="F6" s="366"/>
      <c r="G6" s="369"/>
      <c r="H6" s="214" t="s">
        <v>49</v>
      </c>
      <c r="I6" s="215" t="s">
        <v>50</v>
      </c>
      <c r="J6" s="216" t="s">
        <v>192</v>
      </c>
      <c r="K6" s="217">
        <v>18</v>
      </c>
      <c r="L6" s="218">
        <v>19</v>
      </c>
      <c r="M6" s="371"/>
    </row>
    <row r="7" spans="1:13" ht="27" thickBot="1">
      <c r="A7" s="219" t="s">
        <v>193</v>
      </c>
      <c r="B7" s="220" t="s">
        <v>217</v>
      </c>
      <c r="C7" s="221" t="s">
        <v>218</v>
      </c>
      <c r="D7" s="222" t="s">
        <v>219</v>
      </c>
      <c r="E7" s="223" t="s">
        <v>220</v>
      </c>
      <c r="F7" s="224" t="s">
        <v>55</v>
      </c>
      <c r="G7" s="219" t="s">
        <v>194</v>
      </c>
      <c r="H7" s="225" t="s">
        <v>221</v>
      </c>
      <c r="I7" s="378" t="s">
        <v>222</v>
      </c>
      <c r="J7" s="226"/>
      <c r="K7" s="227" t="s">
        <v>195</v>
      </c>
      <c r="L7" s="226" t="s">
        <v>195</v>
      </c>
      <c r="M7" s="224" t="s">
        <v>195</v>
      </c>
    </row>
    <row r="8" spans="1:13" ht="29.25" customHeight="1" thickTop="1">
      <c r="A8" s="228">
        <v>1</v>
      </c>
      <c r="B8" s="229"/>
      <c r="C8" s="229"/>
      <c r="D8" s="230"/>
      <c r="E8" s="231"/>
      <c r="F8" s="232"/>
      <c r="G8" s="228"/>
      <c r="H8" s="233"/>
      <c r="I8" s="234"/>
      <c r="J8" s="235"/>
      <c r="K8" s="236"/>
      <c r="L8" s="235"/>
      <c r="M8" s="232"/>
    </row>
    <row r="9" spans="1:13" ht="29.25" customHeight="1">
      <c r="A9" s="237">
        <v>2</v>
      </c>
      <c r="B9" s="238"/>
      <c r="C9" s="238"/>
      <c r="D9" s="239"/>
      <c r="E9" s="240"/>
      <c r="F9" s="241"/>
      <c r="G9" s="237"/>
      <c r="H9" s="242"/>
      <c r="I9" s="243"/>
      <c r="J9" s="244"/>
      <c r="K9" s="245"/>
      <c r="L9" s="244"/>
      <c r="M9" s="241"/>
    </row>
    <row r="10" spans="1:13" ht="29.25" customHeight="1">
      <c r="A10" s="237">
        <v>3</v>
      </c>
      <c r="B10" s="238"/>
      <c r="C10" s="238"/>
      <c r="D10" s="239"/>
      <c r="E10" s="240"/>
      <c r="F10" s="241"/>
      <c r="G10" s="237"/>
      <c r="H10" s="242"/>
      <c r="I10" s="243"/>
      <c r="J10" s="244"/>
      <c r="K10" s="245"/>
      <c r="L10" s="244"/>
      <c r="M10" s="241"/>
    </row>
    <row r="11" spans="1:13" ht="29.25" customHeight="1">
      <c r="A11" s="237">
        <v>4</v>
      </c>
      <c r="B11" s="238"/>
      <c r="C11" s="238"/>
      <c r="D11" s="239"/>
      <c r="E11" s="240"/>
      <c r="F11" s="241"/>
      <c r="G11" s="237"/>
      <c r="H11" s="242"/>
      <c r="I11" s="243"/>
      <c r="J11" s="244"/>
      <c r="K11" s="245"/>
      <c r="L11" s="244"/>
      <c r="M11" s="241"/>
    </row>
    <row r="12" spans="1:13" ht="29.25" customHeight="1">
      <c r="A12" s="246">
        <v>5</v>
      </c>
      <c r="B12" s="247"/>
      <c r="C12" s="247"/>
      <c r="D12" s="248"/>
      <c r="E12" s="249"/>
      <c r="F12" s="250"/>
      <c r="G12" s="246"/>
      <c r="H12" s="251"/>
      <c r="I12" s="252"/>
      <c r="J12" s="253"/>
      <c r="K12" s="254"/>
      <c r="L12" s="253"/>
      <c r="M12" s="250"/>
    </row>
    <row r="13" spans="1:13" ht="29.25" customHeight="1">
      <c r="A13" s="255">
        <v>6</v>
      </c>
      <c r="B13" s="256"/>
      <c r="C13" s="256"/>
      <c r="D13" s="257"/>
      <c r="E13" s="258"/>
      <c r="F13" s="241"/>
      <c r="G13" s="237"/>
      <c r="H13" s="242"/>
      <c r="I13" s="243"/>
      <c r="J13" s="244"/>
      <c r="K13" s="245"/>
      <c r="L13" s="244"/>
      <c r="M13" s="241"/>
    </row>
    <row r="14" spans="1:13" ht="29.25" customHeight="1">
      <c r="A14" s="237">
        <v>7</v>
      </c>
      <c r="B14" s="238"/>
      <c r="C14" s="238"/>
      <c r="D14" s="239"/>
      <c r="E14" s="240"/>
      <c r="F14" s="241"/>
      <c r="G14" s="237"/>
      <c r="H14" s="242"/>
      <c r="I14" s="243"/>
      <c r="J14" s="244"/>
      <c r="K14" s="245"/>
      <c r="L14" s="244"/>
      <c r="M14" s="241"/>
    </row>
    <row r="15" spans="1:13" ht="29.25" customHeight="1">
      <c r="A15" s="237">
        <v>8</v>
      </c>
      <c r="B15" s="238"/>
      <c r="C15" s="238"/>
      <c r="D15" s="239"/>
      <c r="E15" s="240"/>
      <c r="F15" s="241"/>
      <c r="G15" s="237"/>
      <c r="H15" s="242"/>
      <c r="I15" s="243"/>
      <c r="J15" s="244"/>
      <c r="K15" s="245"/>
      <c r="L15" s="244"/>
      <c r="M15" s="241"/>
    </row>
    <row r="16" spans="1:13" ht="29.25" customHeight="1">
      <c r="A16" s="237">
        <v>9</v>
      </c>
      <c r="B16" s="259"/>
      <c r="C16" s="259"/>
      <c r="D16" s="260"/>
      <c r="E16" s="261"/>
      <c r="F16" s="262"/>
      <c r="G16" s="263"/>
      <c r="H16" s="264"/>
      <c r="I16" s="265"/>
      <c r="J16" s="266"/>
      <c r="K16" s="267"/>
      <c r="L16" s="266"/>
      <c r="M16" s="262"/>
    </row>
    <row r="17" spans="1:13" ht="29.25" customHeight="1">
      <c r="A17" s="246">
        <v>10</v>
      </c>
      <c r="B17" s="247"/>
      <c r="C17" s="247"/>
      <c r="D17" s="248"/>
      <c r="E17" s="249"/>
      <c r="F17" s="250"/>
      <c r="G17" s="246"/>
      <c r="H17" s="251"/>
      <c r="I17" s="252"/>
      <c r="J17" s="253"/>
      <c r="K17" s="254"/>
      <c r="L17" s="253"/>
      <c r="M17" s="250"/>
    </row>
    <row r="18" spans="1:13" ht="29.25" customHeight="1">
      <c r="A18" s="268">
        <v>11</v>
      </c>
      <c r="B18" s="256"/>
      <c r="C18" s="256"/>
      <c r="D18" s="257"/>
      <c r="E18" s="258"/>
      <c r="F18" s="269"/>
      <c r="G18" s="255"/>
      <c r="H18" s="270"/>
      <c r="I18" s="271"/>
      <c r="J18" s="272"/>
      <c r="K18" s="273"/>
      <c r="L18" s="272"/>
      <c r="M18" s="269"/>
    </row>
    <row r="19" spans="1:13" ht="29.25" customHeight="1">
      <c r="A19" s="237">
        <v>12</v>
      </c>
      <c r="B19" s="274"/>
      <c r="C19" s="274"/>
      <c r="D19" s="275"/>
      <c r="E19" s="276"/>
      <c r="F19" s="277"/>
      <c r="G19" s="278"/>
      <c r="H19" s="279"/>
      <c r="I19" s="280"/>
      <c r="J19" s="281"/>
      <c r="K19" s="282"/>
      <c r="L19" s="281"/>
      <c r="M19" s="241"/>
    </row>
    <row r="20" spans="1:13" ht="29.25" customHeight="1">
      <c r="A20" s="237">
        <v>13</v>
      </c>
      <c r="B20" s="274"/>
      <c r="C20" s="274"/>
      <c r="D20" s="275"/>
      <c r="E20" s="276"/>
      <c r="F20" s="277"/>
      <c r="G20" s="278"/>
      <c r="H20" s="282"/>
      <c r="I20" s="280"/>
      <c r="J20" s="281"/>
      <c r="K20" s="282"/>
      <c r="L20" s="281"/>
      <c r="M20" s="241"/>
    </row>
    <row r="21" spans="1:13" ht="29.25" customHeight="1">
      <c r="A21" s="237">
        <v>14</v>
      </c>
      <c r="B21" s="274"/>
      <c r="C21" s="274"/>
      <c r="D21" s="275"/>
      <c r="E21" s="276"/>
      <c r="F21" s="277"/>
      <c r="G21" s="278"/>
      <c r="H21" s="279"/>
      <c r="I21" s="280"/>
      <c r="J21" s="281"/>
      <c r="K21" s="282"/>
      <c r="L21" s="281"/>
      <c r="M21" s="241"/>
    </row>
    <row r="22" spans="1:13" ht="29.25" customHeight="1">
      <c r="A22" s="246">
        <v>15</v>
      </c>
      <c r="B22" s="247"/>
      <c r="C22" s="247"/>
      <c r="D22" s="248"/>
      <c r="E22" s="249"/>
      <c r="F22" s="250"/>
      <c r="G22" s="246"/>
      <c r="H22" s="251"/>
      <c r="I22" s="252"/>
      <c r="J22" s="253"/>
      <c r="K22" s="254"/>
      <c r="L22" s="253"/>
      <c r="M22" s="250"/>
    </row>
    <row r="23" spans="1:13" ht="29.25" customHeight="1">
      <c r="A23" s="268">
        <v>16</v>
      </c>
      <c r="B23" s="283"/>
      <c r="C23" s="283"/>
      <c r="D23" s="284"/>
      <c r="E23" s="285"/>
      <c r="F23" s="286"/>
      <c r="G23" s="268"/>
      <c r="H23" s="287"/>
      <c r="I23" s="288"/>
      <c r="J23" s="289"/>
      <c r="K23" s="290"/>
      <c r="L23" s="289"/>
      <c r="M23" s="286"/>
    </row>
    <row r="24" spans="1:13" ht="29.25" customHeight="1">
      <c r="A24" s="237">
        <v>17</v>
      </c>
      <c r="B24" s="238"/>
      <c r="C24" s="238"/>
      <c r="D24" s="239"/>
      <c r="E24" s="240"/>
      <c r="F24" s="241"/>
      <c r="G24" s="237"/>
      <c r="H24" s="242"/>
      <c r="I24" s="243"/>
      <c r="J24" s="244"/>
      <c r="K24" s="273"/>
      <c r="L24" s="272"/>
      <c r="M24" s="241"/>
    </row>
    <row r="25" spans="1:13" ht="29.25" customHeight="1">
      <c r="A25" s="237">
        <v>18</v>
      </c>
      <c r="B25" s="238"/>
      <c r="C25" s="238"/>
      <c r="D25" s="239"/>
      <c r="E25" s="240"/>
      <c r="F25" s="241"/>
      <c r="G25" s="237"/>
      <c r="H25" s="242"/>
      <c r="I25" s="243"/>
      <c r="J25" s="244"/>
      <c r="K25" s="245"/>
      <c r="L25" s="244"/>
      <c r="M25" s="241"/>
    </row>
    <row r="26" spans="1:13" ht="29.25" customHeight="1">
      <c r="A26" s="237">
        <v>19</v>
      </c>
      <c r="B26" s="238"/>
      <c r="C26" s="238"/>
      <c r="D26" s="239"/>
      <c r="E26" s="240"/>
      <c r="F26" s="241"/>
      <c r="G26" s="237"/>
      <c r="H26" s="242"/>
      <c r="I26" s="243"/>
      <c r="J26" s="244"/>
      <c r="K26" s="245"/>
      <c r="L26" s="244"/>
      <c r="M26" s="241"/>
    </row>
    <row r="27" spans="1:13" ht="29.25" customHeight="1">
      <c r="A27" s="246">
        <v>20</v>
      </c>
      <c r="B27" s="247"/>
      <c r="C27" s="247"/>
      <c r="D27" s="248"/>
      <c r="E27" s="249"/>
      <c r="F27" s="250"/>
      <c r="G27" s="246"/>
      <c r="H27" s="251"/>
      <c r="I27" s="252"/>
      <c r="J27" s="253"/>
      <c r="K27" s="254"/>
      <c r="L27" s="253"/>
      <c r="M27" s="250"/>
    </row>
    <row r="28" spans="1:13" ht="29.25" customHeight="1">
      <c r="A28" s="268">
        <v>21</v>
      </c>
      <c r="B28" s="283"/>
      <c r="C28" s="283"/>
      <c r="D28" s="284"/>
      <c r="E28" s="285"/>
      <c r="F28" s="286"/>
      <c r="G28" s="268"/>
      <c r="H28" s="287"/>
      <c r="I28" s="288"/>
      <c r="J28" s="289"/>
      <c r="K28" s="290"/>
      <c r="L28" s="289"/>
      <c r="M28" s="286"/>
    </row>
    <row r="29" spans="1:13" ht="29.25" customHeight="1">
      <c r="A29" s="237">
        <v>22</v>
      </c>
      <c r="B29" s="238"/>
      <c r="C29" s="238"/>
      <c r="D29" s="239"/>
      <c r="E29" s="240"/>
      <c r="F29" s="241"/>
      <c r="G29" s="237"/>
      <c r="H29" s="242"/>
      <c r="I29" s="243"/>
      <c r="J29" s="244"/>
      <c r="K29" s="245"/>
      <c r="L29" s="244"/>
      <c r="M29" s="241"/>
    </row>
    <row r="30" spans="1:13" ht="29.25" customHeight="1">
      <c r="A30" s="237">
        <v>23</v>
      </c>
      <c r="B30" s="238"/>
      <c r="C30" s="238"/>
      <c r="D30" s="239"/>
      <c r="E30" s="240"/>
      <c r="F30" s="241"/>
      <c r="G30" s="237"/>
      <c r="H30" s="242"/>
      <c r="I30" s="243"/>
      <c r="J30" s="244"/>
      <c r="K30" s="245"/>
      <c r="L30" s="244"/>
      <c r="M30" s="241"/>
    </row>
    <row r="31" spans="1:13" ht="29.25" customHeight="1">
      <c r="A31" s="237">
        <v>24</v>
      </c>
      <c r="B31" s="238"/>
      <c r="C31" s="238"/>
      <c r="D31" s="239"/>
      <c r="E31" s="240"/>
      <c r="F31" s="241"/>
      <c r="G31" s="237"/>
      <c r="H31" s="242"/>
      <c r="I31" s="243"/>
      <c r="J31" s="244"/>
      <c r="K31" s="245"/>
      <c r="L31" s="244"/>
      <c r="M31" s="241"/>
    </row>
    <row r="32" spans="1:13" ht="29.25" customHeight="1">
      <c r="A32" s="246">
        <v>25</v>
      </c>
      <c r="B32" s="247"/>
      <c r="C32" s="247"/>
      <c r="D32" s="248"/>
      <c r="E32" s="249"/>
      <c r="F32" s="250"/>
      <c r="G32" s="246"/>
      <c r="H32" s="251"/>
      <c r="I32" s="252"/>
      <c r="J32" s="253"/>
      <c r="K32" s="254"/>
      <c r="L32" s="253"/>
      <c r="M32" s="250"/>
    </row>
    <row r="33" spans="1:13" ht="29.25" customHeight="1">
      <c r="A33" s="268">
        <v>26</v>
      </c>
      <c r="B33" s="283"/>
      <c r="C33" s="283"/>
      <c r="D33" s="284"/>
      <c r="E33" s="285"/>
      <c r="F33" s="286"/>
      <c r="G33" s="268"/>
      <c r="H33" s="287"/>
      <c r="I33" s="288"/>
      <c r="J33" s="289"/>
      <c r="K33" s="290"/>
      <c r="L33" s="289"/>
      <c r="M33" s="286"/>
    </row>
    <row r="34" spans="1:13" ht="29.25" customHeight="1">
      <c r="A34" s="237">
        <v>27</v>
      </c>
      <c r="B34" s="238"/>
      <c r="C34" s="238"/>
      <c r="D34" s="239"/>
      <c r="E34" s="240"/>
      <c r="F34" s="241"/>
      <c r="G34" s="237"/>
      <c r="H34" s="242"/>
      <c r="I34" s="243"/>
      <c r="J34" s="244"/>
      <c r="K34" s="245"/>
      <c r="L34" s="244"/>
      <c r="M34" s="241"/>
    </row>
    <row r="35" spans="1:13" ht="29.25" customHeight="1">
      <c r="A35" s="237">
        <v>28</v>
      </c>
      <c r="B35" s="238"/>
      <c r="C35" s="238"/>
      <c r="D35" s="239"/>
      <c r="E35" s="240"/>
      <c r="F35" s="241"/>
      <c r="G35" s="237"/>
      <c r="H35" s="242"/>
      <c r="I35" s="243"/>
      <c r="J35" s="244"/>
      <c r="K35" s="245"/>
      <c r="L35" s="244"/>
      <c r="M35" s="241"/>
    </row>
    <row r="36" spans="1:13" ht="29.25" customHeight="1">
      <c r="A36" s="237">
        <v>29</v>
      </c>
      <c r="B36" s="238"/>
      <c r="C36" s="238"/>
      <c r="D36" s="239"/>
      <c r="E36" s="240"/>
      <c r="F36" s="241"/>
      <c r="G36" s="237"/>
      <c r="H36" s="242"/>
      <c r="I36" s="243"/>
      <c r="J36" s="244"/>
      <c r="K36" s="245"/>
      <c r="L36" s="244"/>
      <c r="M36" s="241"/>
    </row>
    <row r="37" spans="1:13" ht="29.25" customHeight="1">
      <c r="A37" s="246">
        <v>30</v>
      </c>
      <c r="B37" s="247"/>
      <c r="C37" s="247"/>
      <c r="D37" s="248"/>
      <c r="E37" s="249"/>
      <c r="F37" s="250"/>
      <c r="G37" s="246"/>
      <c r="H37" s="251"/>
      <c r="I37" s="252"/>
      <c r="J37" s="253"/>
      <c r="K37" s="254"/>
      <c r="L37" s="253"/>
      <c r="M37" s="250"/>
    </row>
    <row r="38" spans="1:13" ht="29.25" customHeight="1">
      <c r="A38" s="268">
        <v>31</v>
      </c>
      <c r="B38" s="283"/>
      <c r="C38" s="283"/>
      <c r="D38" s="284"/>
      <c r="E38" s="285"/>
      <c r="F38" s="286"/>
      <c r="G38" s="268"/>
      <c r="H38" s="287"/>
      <c r="I38" s="288"/>
      <c r="J38" s="289"/>
      <c r="K38" s="290"/>
      <c r="L38" s="289"/>
      <c r="M38" s="286"/>
    </row>
    <row r="39" spans="1:13" ht="29.25" customHeight="1">
      <c r="A39" s="237">
        <v>32</v>
      </c>
      <c r="B39" s="238"/>
      <c r="C39" s="238"/>
      <c r="D39" s="239"/>
      <c r="E39" s="240"/>
      <c r="F39" s="241"/>
      <c r="G39" s="237"/>
      <c r="H39" s="242"/>
      <c r="I39" s="243"/>
      <c r="J39" s="244"/>
      <c r="K39" s="245"/>
      <c r="L39" s="244"/>
      <c r="M39" s="241"/>
    </row>
    <row r="40" spans="1:13" ht="29.25" customHeight="1">
      <c r="A40" s="237">
        <v>33</v>
      </c>
      <c r="B40" s="238"/>
      <c r="C40" s="238"/>
      <c r="D40" s="239"/>
      <c r="E40" s="240"/>
      <c r="F40" s="241"/>
      <c r="G40" s="237"/>
      <c r="H40" s="242"/>
      <c r="I40" s="243"/>
      <c r="J40" s="244"/>
      <c r="K40" s="245"/>
      <c r="L40" s="244"/>
      <c r="M40" s="241"/>
    </row>
    <row r="41" spans="1:13" ht="29.25" customHeight="1">
      <c r="A41" s="237">
        <v>34</v>
      </c>
      <c r="B41" s="238"/>
      <c r="C41" s="238"/>
      <c r="D41" s="239"/>
      <c r="E41" s="240"/>
      <c r="F41" s="241"/>
      <c r="G41" s="237"/>
      <c r="H41" s="242"/>
      <c r="I41" s="243"/>
      <c r="J41" s="244"/>
      <c r="K41" s="245"/>
      <c r="L41" s="244"/>
      <c r="M41" s="241"/>
    </row>
    <row r="42" spans="1:13" ht="29.25" customHeight="1">
      <c r="A42" s="246">
        <v>35</v>
      </c>
      <c r="B42" s="247"/>
      <c r="C42" s="247"/>
      <c r="D42" s="248"/>
      <c r="E42" s="249"/>
      <c r="F42" s="250"/>
      <c r="G42" s="246"/>
      <c r="H42" s="251"/>
      <c r="I42" s="252"/>
      <c r="J42" s="253"/>
      <c r="K42" s="254"/>
      <c r="L42" s="253"/>
      <c r="M42" s="250"/>
    </row>
    <row r="43" spans="1:13" ht="29.25" customHeight="1">
      <c r="A43" s="268">
        <v>36</v>
      </c>
      <c r="B43" s="283"/>
      <c r="C43" s="283"/>
      <c r="D43" s="284"/>
      <c r="E43" s="285"/>
      <c r="F43" s="286"/>
      <c r="G43" s="268"/>
      <c r="H43" s="287"/>
      <c r="I43" s="288"/>
      <c r="J43" s="289"/>
      <c r="K43" s="290"/>
      <c r="L43" s="289"/>
      <c r="M43" s="286"/>
    </row>
    <row r="44" spans="1:13" ht="29.25" customHeight="1">
      <c r="A44" s="237">
        <v>37</v>
      </c>
      <c r="B44" s="238"/>
      <c r="C44" s="238"/>
      <c r="D44" s="239"/>
      <c r="E44" s="240"/>
      <c r="F44" s="241"/>
      <c r="G44" s="237"/>
      <c r="H44" s="242"/>
      <c r="I44" s="243"/>
      <c r="J44" s="244"/>
      <c r="K44" s="245"/>
      <c r="L44" s="244"/>
      <c r="M44" s="241"/>
    </row>
    <row r="45" spans="1:13" ht="29.25" customHeight="1">
      <c r="A45" s="237">
        <v>38</v>
      </c>
      <c r="B45" s="238"/>
      <c r="C45" s="238"/>
      <c r="D45" s="239"/>
      <c r="E45" s="240"/>
      <c r="F45" s="241"/>
      <c r="G45" s="237"/>
      <c r="H45" s="242"/>
      <c r="I45" s="243"/>
      <c r="J45" s="244"/>
      <c r="K45" s="245"/>
      <c r="L45" s="244"/>
      <c r="M45" s="241"/>
    </row>
    <row r="46" spans="1:13" ht="29.25" customHeight="1">
      <c r="A46" s="237">
        <v>39</v>
      </c>
      <c r="B46" s="238"/>
      <c r="C46" s="238"/>
      <c r="D46" s="239"/>
      <c r="E46" s="240"/>
      <c r="F46" s="241"/>
      <c r="G46" s="237"/>
      <c r="H46" s="242"/>
      <c r="I46" s="243"/>
      <c r="J46" s="244"/>
      <c r="K46" s="245"/>
      <c r="L46" s="244"/>
      <c r="M46" s="241"/>
    </row>
    <row r="47" spans="1:13" ht="29.25" customHeight="1">
      <c r="A47" s="246">
        <v>40</v>
      </c>
      <c r="B47" s="247"/>
      <c r="C47" s="247"/>
      <c r="D47" s="248"/>
      <c r="E47" s="249"/>
      <c r="F47" s="250"/>
      <c r="G47" s="246"/>
      <c r="H47" s="251"/>
      <c r="I47" s="252"/>
      <c r="J47" s="253"/>
      <c r="K47" s="254"/>
      <c r="L47" s="253"/>
      <c r="M47" s="250"/>
    </row>
    <row r="48" spans="1:13" ht="29.25" customHeight="1">
      <c r="A48" s="268">
        <v>41</v>
      </c>
      <c r="B48" s="283"/>
      <c r="C48" s="283"/>
      <c r="D48" s="284"/>
      <c r="E48" s="285"/>
      <c r="F48" s="286"/>
      <c r="G48" s="268"/>
      <c r="H48" s="287"/>
      <c r="I48" s="288"/>
      <c r="J48" s="289"/>
      <c r="K48" s="290"/>
      <c r="L48" s="289"/>
      <c r="M48" s="286"/>
    </row>
    <row r="49" spans="1:13" ht="29.25" customHeight="1">
      <c r="A49" s="237">
        <v>42</v>
      </c>
      <c r="B49" s="238"/>
      <c r="C49" s="238"/>
      <c r="D49" s="239"/>
      <c r="E49" s="240"/>
      <c r="F49" s="241"/>
      <c r="G49" s="237"/>
      <c r="H49" s="242"/>
      <c r="I49" s="243"/>
      <c r="J49" s="244"/>
      <c r="K49" s="245"/>
      <c r="L49" s="244"/>
      <c r="M49" s="241"/>
    </row>
    <row r="50" spans="1:13" ht="29.25" customHeight="1">
      <c r="A50" s="237">
        <v>43</v>
      </c>
      <c r="B50" s="238"/>
      <c r="C50" s="238"/>
      <c r="D50" s="239"/>
      <c r="E50" s="240"/>
      <c r="F50" s="241"/>
      <c r="G50" s="237"/>
      <c r="H50" s="242"/>
      <c r="I50" s="243"/>
      <c r="J50" s="244"/>
      <c r="K50" s="245"/>
      <c r="L50" s="244"/>
      <c r="M50" s="241"/>
    </row>
    <row r="51" spans="1:13" ht="29.25" customHeight="1">
      <c r="A51" s="237">
        <v>44</v>
      </c>
      <c r="B51" s="238"/>
      <c r="C51" s="238"/>
      <c r="D51" s="239"/>
      <c r="E51" s="240"/>
      <c r="F51" s="241"/>
      <c r="G51" s="237"/>
      <c r="H51" s="242"/>
      <c r="I51" s="243"/>
      <c r="J51" s="244"/>
      <c r="K51" s="245"/>
      <c r="L51" s="244"/>
      <c r="M51" s="241"/>
    </row>
    <row r="52" spans="1:13" ht="29.25" customHeight="1">
      <c r="A52" s="246">
        <v>45</v>
      </c>
      <c r="B52" s="247"/>
      <c r="C52" s="247"/>
      <c r="D52" s="248"/>
      <c r="E52" s="249"/>
      <c r="F52" s="250"/>
      <c r="G52" s="246"/>
      <c r="H52" s="251"/>
      <c r="I52" s="252"/>
      <c r="J52" s="253"/>
      <c r="K52" s="254"/>
      <c r="L52" s="253"/>
      <c r="M52" s="250"/>
    </row>
    <row r="81" ht="20.25"/>
    <row r="82" ht="20.25"/>
    <row r="83" ht="20.25"/>
    <row r="84" ht="20.25"/>
    <row r="85" ht="20.25"/>
    <row r="86" ht="20.25"/>
  </sheetData>
  <sheetProtection/>
  <mergeCells count="11">
    <mergeCell ref="M5:M6"/>
    <mergeCell ref="A5:A6"/>
    <mergeCell ref="B5:B6"/>
    <mergeCell ref="C5:C6"/>
    <mergeCell ref="D5:D6"/>
    <mergeCell ref="E5:E6"/>
    <mergeCell ref="F5:F6"/>
    <mergeCell ref="A1:L1"/>
    <mergeCell ref="G5:G6"/>
    <mergeCell ref="H5:J5"/>
    <mergeCell ref="K5:L5"/>
  </mergeCells>
  <dataValidations count="3">
    <dataValidation type="list" allowBlank="1" showInputMessage="1" showErrorMessage="1" sqref="G7:G52">
      <formula1>$N$2:$R$2</formula1>
    </dataValidation>
    <dataValidation type="list" allowBlank="1" showInputMessage="1" showErrorMessage="1" sqref="J8:J52 K7:M52">
      <formula1>$N$3:$O$3</formula1>
    </dataValidation>
    <dataValidation type="list" allowBlank="1" showInputMessage="1" showErrorMessage="1" sqref="F7:F52">
      <formula1>$N$1:$O$1</formula1>
    </dataValidation>
  </dataValidation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室蘭地方陸協</dc:creator>
  <cp:keywords/>
  <dc:description/>
  <cp:lastModifiedBy>mc matsumoto</cp:lastModifiedBy>
  <cp:lastPrinted>2019-07-17T00:11:08Z</cp:lastPrinted>
  <dcterms:created xsi:type="dcterms:W3CDTF">2004-06-13T08:45:27Z</dcterms:created>
  <dcterms:modified xsi:type="dcterms:W3CDTF">2021-08-10T00:59:41Z</dcterms:modified>
  <cp:category/>
  <cp:version/>
  <cp:contentType/>
  <cp:contentStatus/>
</cp:coreProperties>
</file>