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265" windowWidth="20520" windowHeight="2700" activeTab="1"/>
  </bookViews>
  <sheets>
    <sheet name="様式1" sheetId="1" r:id="rId1"/>
    <sheet name="様式1(記入例)" sheetId="7" r:id="rId2"/>
    <sheet name="様式2" sheetId="8" r:id="rId3"/>
    <sheet name="様式3" sheetId="3" r:id="rId4"/>
    <sheet name="様式4" sheetId="10" r:id="rId5"/>
  </sheets>
  <definedNames>
    <definedName name="_xlnm._FilterDatabase" localSheetId="0" hidden="1">様式1!$B$8:$B$27</definedName>
    <definedName name="_xlnm._FilterDatabase" localSheetId="1" hidden="1">'様式1(記入例)'!$B$8:$B$27</definedName>
    <definedName name="_xlnm._FilterDatabase" localSheetId="4" hidden="1">様式4!$B$6:$B$25</definedName>
    <definedName name="_xlnm.Print_Area" localSheetId="0">様式1!$A$1:$R$33</definedName>
    <definedName name="_xlnm.Print_Area" localSheetId="1">'様式1(記入例)'!$A$1:$R$32</definedName>
    <definedName name="_xlnm.Print_Area" localSheetId="2">様式2!$A$1:$BW$36</definedName>
    <definedName name="_xlnm.Print_Area" localSheetId="3">様式3!$A$1:$AH$66</definedName>
    <definedName name="_xlnm.Print_Area" localSheetId="4">様式4!$A$1:$N$46</definedName>
    <definedName name="女" localSheetId="1">'様式1(記入例)'!$Y$8:$Y$28</definedName>
    <definedName name="女" localSheetId="4">様式4!#REF!</definedName>
    <definedName name="女">様式1!$AD$8:$AD$28</definedName>
    <definedName name="男" localSheetId="1">'様式1(記入例)'!$X$8:$X$28</definedName>
    <definedName name="男" localSheetId="4">様式4!#REF!</definedName>
    <definedName name="男">様式1!$AC$8:$AC$28</definedName>
  </definedNames>
  <calcPr calcId="145621"/>
</workbook>
</file>

<file path=xl/calcChain.xml><?xml version="1.0" encoding="utf-8"?>
<calcChain xmlns="http://schemas.openxmlformats.org/spreadsheetml/2006/main">
  <c r="B7" i="10" l="1"/>
  <c r="C7" i="10"/>
  <c r="D7" i="10"/>
  <c r="E7" i="10"/>
  <c r="F7" i="10"/>
  <c r="G7" i="10"/>
  <c r="H7" i="10"/>
  <c r="I7" i="10"/>
  <c r="J7" i="10"/>
  <c r="K7" i="10"/>
  <c r="L7" i="10"/>
  <c r="M7" i="10"/>
  <c r="N7" i="10"/>
  <c r="B8" i="10"/>
  <c r="C8" i="10"/>
  <c r="D8" i="10"/>
  <c r="E8" i="10"/>
  <c r="F8" i="10"/>
  <c r="G8" i="10"/>
  <c r="H8" i="10"/>
  <c r="I8" i="10"/>
  <c r="J8" i="10"/>
  <c r="K8" i="10"/>
  <c r="L8" i="10"/>
  <c r="M8" i="10"/>
  <c r="N8" i="10"/>
  <c r="B9" i="10"/>
  <c r="C9" i="10"/>
  <c r="D9" i="10"/>
  <c r="E9" i="10"/>
  <c r="F9" i="10"/>
  <c r="G9" i="10"/>
  <c r="H9" i="10"/>
  <c r="I9" i="10"/>
  <c r="J9" i="10"/>
  <c r="K9" i="10"/>
  <c r="L9" i="10"/>
  <c r="M9" i="10"/>
  <c r="N9" i="10"/>
  <c r="B10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B11" i="10"/>
  <c r="C11" i="10"/>
  <c r="D11" i="10"/>
  <c r="E11" i="10"/>
  <c r="F11" i="10"/>
  <c r="G11" i="10"/>
  <c r="H11" i="10"/>
  <c r="I11" i="10"/>
  <c r="J11" i="10"/>
  <c r="K11" i="10"/>
  <c r="L11" i="10"/>
  <c r="M11" i="10"/>
  <c r="N11" i="10"/>
  <c r="B12" i="10"/>
  <c r="C12" i="10"/>
  <c r="D12" i="10"/>
  <c r="E12" i="10"/>
  <c r="F12" i="10"/>
  <c r="G12" i="10"/>
  <c r="H12" i="10"/>
  <c r="I12" i="10"/>
  <c r="J12" i="10"/>
  <c r="K12" i="10"/>
  <c r="L12" i="10"/>
  <c r="M12" i="10"/>
  <c r="N12" i="10"/>
  <c r="B13" i="10"/>
  <c r="C13" i="10"/>
  <c r="D13" i="10"/>
  <c r="E13" i="10"/>
  <c r="F13" i="10"/>
  <c r="G13" i="10"/>
  <c r="H13" i="10"/>
  <c r="I13" i="10"/>
  <c r="J13" i="10"/>
  <c r="K13" i="10"/>
  <c r="L13" i="10"/>
  <c r="M13" i="10"/>
  <c r="N13" i="10"/>
  <c r="B14" i="10"/>
  <c r="C14" i="10"/>
  <c r="D14" i="10"/>
  <c r="E14" i="10"/>
  <c r="F14" i="10"/>
  <c r="G14" i="10"/>
  <c r="H14" i="10"/>
  <c r="I14" i="10"/>
  <c r="J14" i="10"/>
  <c r="K14" i="10"/>
  <c r="L14" i="10"/>
  <c r="M14" i="10"/>
  <c r="N14" i="10"/>
  <c r="B15" i="10"/>
  <c r="C15" i="10"/>
  <c r="D15" i="10"/>
  <c r="E15" i="10"/>
  <c r="F15" i="10"/>
  <c r="G15" i="10"/>
  <c r="H15" i="10"/>
  <c r="I15" i="10"/>
  <c r="J15" i="10"/>
  <c r="K15" i="10"/>
  <c r="L15" i="10"/>
  <c r="M15" i="10"/>
  <c r="N15" i="10"/>
  <c r="B16" i="10"/>
  <c r="C16" i="10"/>
  <c r="D16" i="10"/>
  <c r="E16" i="10"/>
  <c r="F16" i="10"/>
  <c r="G16" i="10"/>
  <c r="H16" i="10"/>
  <c r="I16" i="10"/>
  <c r="J16" i="10"/>
  <c r="K16" i="10"/>
  <c r="L16" i="10"/>
  <c r="M16" i="10"/>
  <c r="N16" i="10"/>
  <c r="B17" i="10"/>
  <c r="C17" i="10"/>
  <c r="D17" i="10"/>
  <c r="E17" i="10"/>
  <c r="F17" i="10"/>
  <c r="G17" i="10"/>
  <c r="H17" i="10"/>
  <c r="I17" i="10"/>
  <c r="J17" i="10"/>
  <c r="K17" i="10"/>
  <c r="L17" i="10"/>
  <c r="M17" i="10"/>
  <c r="N17" i="10"/>
  <c r="B18" i="10"/>
  <c r="C18" i="10"/>
  <c r="D18" i="10"/>
  <c r="E18" i="10"/>
  <c r="F18" i="10"/>
  <c r="G18" i="10"/>
  <c r="H18" i="10"/>
  <c r="I18" i="10"/>
  <c r="J18" i="10"/>
  <c r="K18" i="10"/>
  <c r="L18" i="10"/>
  <c r="M18" i="10"/>
  <c r="N18" i="10"/>
  <c r="B19" i="10"/>
  <c r="C19" i="10"/>
  <c r="D19" i="10"/>
  <c r="E19" i="10"/>
  <c r="F19" i="10"/>
  <c r="G19" i="10"/>
  <c r="H19" i="10"/>
  <c r="I19" i="10"/>
  <c r="J19" i="10"/>
  <c r="K19" i="10"/>
  <c r="L19" i="10"/>
  <c r="M19" i="10"/>
  <c r="N19" i="10"/>
  <c r="B20" i="10"/>
  <c r="C20" i="10"/>
  <c r="D20" i="10"/>
  <c r="E20" i="10"/>
  <c r="F20" i="10"/>
  <c r="G20" i="10"/>
  <c r="H20" i="10"/>
  <c r="I20" i="10"/>
  <c r="J20" i="10"/>
  <c r="K20" i="10"/>
  <c r="L20" i="10"/>
  <c r="M20" i="10"/>
  <c r="N20" i="10"/>
  <c r="B21" i="10"/>
  <c r="C21" i="10"/>
  <c r="D21" i="10"/>
  <c r="E21" i="10"/>
  <c r="F21" i="10"/>
  <c r="G21" i="10"/>
  <c r="H21" i="10"/>
  <c r="I21" i="10"/>
  <c r="J21" i="10"/>
  <c r="K21" i="10"/>
  <c r="L21" i="10"/>
  <c r="M21" i="10"/>
  <c r="N21" i="10"/>
  <c r="B22" i="10"/>
  <c r="C22" i="10"/>
  <c r="D22" i="10"/>
  <c r="E22" i="10"/>
  <c r="F22" i="10"/>
  <c r="G22" i="10"/>
  <c r="H22" i="10"/>
  <c r="I22" i="10"/>
  <c r="J22" i="10"/>
  <c r="K22" i="10"/>
  <c r="L22" i="10"/>
  <c r="M22" i="10"/>
  <c r="N22" i="10"/>
  <c r="B23" i="10"/>
  <c r="C23" i="10"/>
  <c r="D23" i="10"/>
  <c r="E23" i="10"/>
  <c r="F23" i="10"/>
  <c r="G23" i="10"/>
  <c r="H23" i="10"/>
  <c r="I23" i="10"/>
  <c r="J23" i="10"/>
  <c r="K23" i="10"/>
  <c r="L23" i="10"/>
  <c r="M23" i="10"/>
  <c r="N23" i="10"/>
  <c r="B24" i="10"/>
  <c r="C24" i="10"/>
  <c r="D24" i="10"/>
  <c r="E24" i="10"/>
  <c r="F24" i="10"/>
  <c r="G24" i="10"/>
  <c r="H24" i="10"/>
  <c r="I24" i="10"/>
  <c r="J24" i="10"/>
  <c r="K24" i="10"/>
  <c r="L24" i="10"/>
  <c r="M24" i="10"/>
  <c r="N24" i="10"/>
  <c r="B25" i="10"/>
  <c r="C25" i="10"/>
  <c r="D25" i="10"/>
  <c r="E25" i="10"/>
  <c r="F25" i="10"/>
  <c r="G25" i="10"/>
  <c r="H25" i="10"/>
  <c r="I25" i="10"/>
  <c r="J25" i="10"/>
  <c r="K25" i="10"/>
  <c r="L25" i="10"/>
  <c r="M25" i="10"/>
  <c r="N25" i="10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R9" i="3" l="1"/>
  <c r="R7" i="3"/>
  <c r="AE65" i="3"/>
  <c r="M65" i="3"/>
  <c r="AE40" i="3"/>
  <c r="M40" i="3"/>
  <c r="AA9" i="3"/>
  <c r="AA7" i="3"/>
  <c r="F9" i="3"/>
  <c r="F7" i="3"/>
  <c r="X15" i="8" l="1"/>
  <c r="AD15" i="8"/>
  <c r="X14" i="8"/>
  <c r="AD14" i="8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T16" i="1"/>
  <c r="U15" i="1"/>
  <c r="T15" i="1"/>
  <c r="U14" i="1"/>
  <c r="T14" i="1"/>
  <c r="U13" i="1"/>
  <c r="T13" i="1"/>
  <c r="U12" i="1"/>
  <c r="T12" i="1"/>
  <c r="U11" i="1"/>
  <c r="T11" i="1"/>
  <c r="U10" i="1"/>
  <c r="T10" i="1"/>
  <c r="U9" i="1"/>
  <c r="T9" i="1"/>
  <c r="U8" i="1"/>
  <c r="T8" i="1"/>
  <c r="BE15" i="8"/>
  <c r="BE21" i="8"/>
  <c r="BE22" i="8"/>
  <c r="BE16" i="8"/>
  <c r="BN22" i="8" l="1"/>
  <c r="BN16" i="8"/>
  <c r="BK7" i="8"/>
  <c r="BK5" i="8"/>
  <c r="AN7" i="8"/>
  <c r="AN5" i="8"/>
  <c r="Q7" i="8"/>
  <c r="Q5" i="8"/>
  <c r="A7" i="8"/>
  <c r="AT13" i="8" s="1"/>
  <c r="AT15" i="8" l="1"/>
  <c r="AT21" i="8" s="1"/>
  <c r="BN21" i="8" s="1"/>
  <c r="F21" i="8"/>
  <c r="AD17" i="8"/>
  <c r="L14" i="8"/>
  <c r="L18" i="8"/>
  <c r="BE20" i="8"/>
  <c r="F22" i="8"/>
  <c r="L25" i="8"/>
  <c r="AD21" i="8"/>
  <c r="AD19" i="8"/>
  <c r="F17" i="8"/>
  <c r="F25" i="8"/>
  <c r="X19" i="8"/>
  <c r="L22" i="8"/>
  <c r="AD16" i="8"/>
  <c r="AD18" i="8"/>
  <c r="X23" i="8"/>
  <c r="AD22" i="8"/>
  <c r="X22" i="8"/>
  <c r="L17" i="8"/>
  <c r="F18" i="8"/>
  <c r="X16" i="8"/>
  <c r="X18" i="8"/>
  <c r="L21" i="8"/>
  <c r="AD25" i="8"/>
  <c r="BE19" i="8"/>
  <c r="BE13" i="8"/>
  <c r="F15" i="8"/>
  <c r="F19" i="8"/>
  <c r="F23" i="8"/>
  <c r="X25" i="8"/>
  <c r="X21" i="8"/>
  <c r="X17" i="8"/>
  <c r="L24" i="8"/>
  <c r="L20" i="8"/>
  <c r="L16" i="8"/>
  <c r="AD24" i="8"/>
  <c r="AD20" i="8"/>
  <c r="BE14" i="8"/>
  <c r="F16" i="8"/>
  <c r="F20" i="8"/>
  <c r="F24" i="8"/>
  <c r="X24" i="8"/>
  <c r="X20" i="8"/>
  <c r="F14" i="8"/>
  <c r="L23" i="8"/>
  <c r="L19" i="8"/>
  <c r="L15" i="8"/>
  <c r="AD23" i="8"/>
  <c r="AT14" i="8"/>
  <c r="AT20" i="8" s="1"/>
  <c r="BN20" i="8" s="1"/>
  <c r="BN13" i="8"/>
  <c r="AT19" i="8"/>
  <c r="BN19" i="8" s="1"/>
  <c r="BN15" i="8" l="1"/>
  <c r="BN14" i="8"/>
  <c r="X26" i="8"/>
  <c r="AD26" i="8"/>
  <c r="BN23" i="8"/>
  <c r="BN17" i="8" l="1"/>
  <c r="BL25" i="8"/>
</calcChain>
</file>

<file path=xl/sharedStrings.xml><?xml version="1.0" encoding="utf-8"?>
<sst xmlns="http://schemas.openxmlformats.org/spreadsheetml/2006/main" count="571" uniqueCount="265">
  <si>
    <t>氏名</t>
    <rPh sb="0" eb="2">
      <t>シメイ</t>
    </rPh>
    <phoneticPr fontId="1"/>
  </si>
  <si>
    <t>所属陸協名</t>
    <rPh sb="0" eb="2">
      <t>ショゾク</t>
    </rPh>
    <rPh sb="2" eb="4">
      <t>リクキョウ</t>
    </rPh>
    <rPh sb="4" eb="5">
      <t>メイ</t>
    </rPh>
    <phoneticPr fontId="1"/>
  </si>
  <si>
    <t>申込種目</t>
    <rPh sb="0" eb="2">
      <t>モウシコミ</t>
    </rPh>
    <rPh sb="2" eb="4">
      <t>シュモク</t>
    </rPh>
    <phoneticPr fontId="1"/>
  </si>
  <si>
    <t>記録</t>
    <rPh sb="0" eb="2">
      <t>キロク</t>
    </rPh>
    <phoneticPr fontId="1"/>
  </si>
  <si>
    <t>学
年</t>
    <rPh sb="0" eb="1">
      <t>マナブ</t>
    </rPh>
    <rPh sb="2" eb="3">
      <t>ネン</t>
    </rPh>
    <phoneticPr fontId="1"/>
  </si>
  <si>
    <t>連絡先℡(自宅)</t>
    <rPh sb="0" eb="3">
      <t>レンラクサキ</t>
    </rPh>
    <rPh sb="5" eb="7">
      <t>ジタク</t>
    </rPh>
    <phoneticPr fontId="1"/>
  </si>
  <si>
    <t>（注）学連登録者の記入について</t>
    <rPh sb="1" eb="2">
      <t>チュウ</t>
    </rPh>
    <rPh sb="3" eb="5">
      <t>ガクレン</t>
    </rPh>
    <rPh sb="5" eb="8">
      <t>トウロクシャ</t>
    </rPh>
    <rPh sb="9" eb="11">
      <t>キニュウ</t>
    </rPh>
    <phoneticPr fontId="1"/>
  </si>
  <si>
    <t>上記の表に金額及び人数を書き込み、地方陸協に提出すること。</t>
  </si>
  <si>
    <t>参加料</t>
    <rPh sb="0" eb="3">
      <t>サンカリョウ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</si>
  <si>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</si>
  <si>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</si>
  <si>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一般</t>
    <rPh sb="0" eb="2">
      <t>イッパン</t>
    </rPh>
    <phoneticPr fontId="1"/>
  </si>
  <si>
    <t>１種目：</t>
    <rPh sb="1" eb="3">
      <t>シュモク</t>
    </rPh>
    <phoneticPr fontId="1"/>
  </si>
  <si>
    <t>２種目：</t>
    <rPh sb="1" eb="3">
      <t>シュモク</t>
    </rPh>
    <phoneticPr fontId="1"/>
  </si>
  <si>
    <t>リレー：</t>
    <phoneticPr fontId="1"/>
  </si>
  <si>
    <t>※</t>
    <phoneticPr fontId="1"/>
  </si>
  <si>
    <t>№</t>
    <phoneticPr fontId="6"/>
  </si>
  <si>
    <t>氏　　　名</t>
    <rPh sb="0" eb="1">
      <t>シ</t>
    </rPh>
    <rPh sb="4" eb="5">
      <t>メイ</t>
    </rPh>
    <phoneticPr fontId="6"/>
  </si>
  <si>
    <t>審判種別</t>
    <rPh sb="0" eb="2">
      <t>シンパン</t>
    </rPh>
    <rPh sb="2" eb="4">
      <t>シュベツ</t>
    </rPh>
    <phoneticPr fontId="6"/>
  </si>
  <si>
    <t>連　　絡　　先　　住　　所</t>
    <rPh sb="0" eb="1">
      <t>レン</t>
    </rPh>
    <rPh sb="3" eb="4">
      <t>ラク</t>
    </rPh>
    <rPh sb="6" eb="7">
      <t>サキ</t>
    </rPh>
    <rPh sb="9" eb="10">
      <t>ジュウ</t>
    </rPh>
    <rPh sb="12" eb="13">
      <t>ショ</t>
    </rPh>
    <phoneticPr fontId="6"/>
  </si>
  <si>
    <t>勤務先名</t>
    <rPh sb="0" eb="3">
      <t>キンムサキ</t>
    </rPh>
    <rPh sb="3" eb="4">
      <t>メイ</t>
    </rPh>
    <phoneticPr fontId="6"/>
  </si>
  <si>
    <t>〒</t>
    <phoneticPr fontId="6"/>
  </si>
  <si>
    <t>800m</t>
  </si>
  <si>
    <t>1500m</t>
  </si>
  <si>
    <t>5000m</t>
  </si>
  <si>
    <t>100mH</t>
  </si>
  <si>
    <t>10000mW</t>
  </si>
  <si>
    <t>十種競技</t>
    <rPh sb="2" eb="4">
      <t>キョウギ</t>
    </rPh>
    <phoneticPr fontId="1"/>
  </si>
  <si>
    <t>七種競技</t>
    <rPh sb="2" eb="4">
      <t>キョウギ</t>
    </rPh>
    <phoneticPr fontId="1"/>
  </si>
  <si>
    <t>種目①</t>
    <rPh sb="0" eb="2">
      <t>シュモク</t>
    </rPh>
    <phoneticPr fontId="1"/>
  </si>
  <si>
    <t>種目②</t>
    <rPh sb="0" eb="2">
      <t>シュモク</t>
    </rPh>
    <phoneticPr fontId="1"/>
  </si>
  <si>
    <t>登録先
都道府県</t>
    <rPh sb="0" eb="2">
      <t>トウロク</t>
    </rPh>
    <rPh sb="2" eb="3">
      <t>サキ</t>
    </rPh>
    <rPh sb="4" eb="8">
      <t>トドウフケン</t>
    </rPh>
    <phoneticPr fontId="1"/>
  </si>
  <si>
    <t>風</t>
    <rPh sb="0" eb="1">
      <t>カゼ</t>
    </rPh>
    <phoneticPr fontId="1"/>
  </si>
  <si>
    <t>大会名</t>
    <rPh sb="0" eb="2">
      <t>タイカイ</t>
    </rPh>
    <rPh sb="2" eb="3">
      <t>メイ</t>
    </rPh>
    <phoneticPr fontId="1"/>
  </si>
  <si>
    <t>所属
陸協名</t>
    <rPh sb="0" eb="2">
      <t>ショゾク</t>
    </rPh>
    <rPh sb="3" eb="5">
      <t>リクキョウ</t>
    </rPh>
    <rPh sb="5" eb="6">
      <t>メイ</t>
    </rPh>
    <phoneticPr fontId="1"/>
  </si>
  <si>
    <t>様式１</t>
    <rPh sb="0" eb="2">
      <t>ヨウシキ</t>
    </rPh>
    <phoneticPr fontId="1"/>
  </si>
  <si>
    <t>第９２回　北海道陸上競技選手権大会</t>
    <rPh sb="0" eb="1">
      <t>ダイ</t>
    </rPh>
    <rPh sb="3" eb="4">
      <t>カイ</t>
    </rPh>
    <rPh sb="5" eb="8">
      <t>ホッカイドウ</t>
    </rPh>
    <rPh sb="8" eb="10">
      <t>リクジョウ</t>
    </rPh>
    <rPh sb="10" eb="12">
      <t>キョウギ</t>
    </rPh>
    <rPh sb="12" eb="15">
      <t>センシュケン</t>
    </rPh>
    <rPh sb="15" eb="17">
      <t>タイカイ</t>
    </rPh>
    <phoneticPr fontId="1"/>
  </si>
  <si>
    <t>個人・団体別申込書</t>
    <rPh sb="0" eb="2">
      <t>コジン</t>
    </rPh>
    <rPh sb="3" eb="5">
      <t>ダンタイ</t>
    </rPh>
    <rPh sb="5" eb="6">
      <t>ベツ</t>
    </rPh>
    <rPh sb="6" eb="8">
      <t>モウシコミ</t>
    </rPh>
    <rPh sb="8" eb="9">
      <t>ショ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</si>
  <si>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</si>
  <si>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連絡先℡(携帯)</t>
    <rPh sb="0" eb="3">
      <t>レンラクサキ</t>
    </rPh>
    <rPh sb="5" eb="7">
      <t>ケイタイ</t>
    </rPh>
    <phoneticPr fontId="1"/>
  </si>
  <si>
    <t>4×100mR記録</t>
    <rPh sb="7" eb="9">
      <t>キロク</t>
    </rPh>
    <phoneticPr fontId="1"/>
  </si>
  <si>
    <t>4×400mR記録</t>
    <rPh sb="7" eb="9">
      <t>キロク</t>
    </rPh>
    <phoneticPr fontId="1"/>
  </si>
  <si>
    <t>秒</t>
    <rPh sb="0" eb="1">
      <t>ビョウ</t>
    </rPh>
    <phoneticPr fontId="1"/>
  </si>
  <si>
    <t>分　　秒</t>
    <rPh sb="0" eb="1">
      <t>フン</t>
    </rPh>
    <rPh sb="3" eb="4">
      <t>ビョウ</t>
    </rPh>
    <phoneticPr fontId="1"/>
  </si>
  <si>
    <t>●北海道以外の高校を卒業し、北海道内の大学に所属している場合は、登録先都道府県名の欄にのみ、自分の出身都道府県名を記入する。（青森、東京、京都など）</t>
    <phoneticPr fontId="1"/>
  </si>
  <si>
    <t>●個人登録の場合は、所属名の欄は空欄でよい。</t>
    <phoneticPr fontId="1"/>
  </si>
  <si>
    <t>●北海道内の高校を卒業し、道内の大学または道外の大学に所属している場合は、所属陸協名の欄にのみ、高校時代に所属した陸協名を記入する。　（道南、室蘭、札幌など）</t>
    <phoneticPr fontId="1"/>
  </si>
  <si>
    <t>No</t>
    <phoneticPr fontId="1"/>
  </si>
  <si>
    <t>400mR</t>
    <phoneticPr fontId="1"/>
  </si>
  <si>
    <t>1600mR</t>
    <phoneticPr fontId="1"/>
  </si>
  <si>
    <t>ﾌﾘｶﾞﾅ</t>
    <phoneticPr fontId="1"/>
  </si>
  <si>
    <t>学年</t>
    <rPh sb="0" eb="2">
      <t>ガクネン</t>
    </rPh>
    <phoneticPr fontId="1"/>
  </si>
  <si>
    <t>J3</t>
    <phoneticPr fontId="1"/>
  </si>
  <si>
    <t>J2</t>
    <phoneticPr fontId="1"/>
  </si>
  <si>
    <t>M1</t>
    <phoneticPr fontId="1"/>
  </si>
  <si>
    <t>M2</t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</si>
  <si>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</si>
  <si>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</si>
  <si>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</si>
  <si>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</si>
  <si>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</si>
  <si>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</si>
  <si>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</si>
  <si>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</si>
  <si>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</si>
  <si>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</si>
  <si>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</si>
  <si>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</si>
  <si>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</si>
  <si>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</si>
  <si>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</si>
  <si>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</si>
  <si>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</si>
  <si>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</si>
  <si>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</si>
  <si>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</si>
  <si>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</si>
  <si>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</si>
  <si>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</si>
  <si>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</si>
  <si>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</si>
  <si>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</si>
  <si>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</si>
  <si>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</si>
  <si>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</si>
  <si>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</si>
  <si>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</si>
  <si>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</si>
  <si>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</si>
  <si>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</si>
  <si>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</si>
  <si>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</si>
  <si>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</si>
  <si>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</si>
  <si>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</si>
  <si>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</si>
  <si>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</si>
  <si>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</si>
  <si>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</si>
  <si>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</si>
  <si>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</si>
  <si>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</si>
  <si>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</si>
  <si>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都道府県</t>
    <rPh sb="0" eb="4">
      <t>トドウフケン</t>
    </rPh>
    <phoneticPr fontId="1"/>
  </si>
  <si>
    <t>道北</t>
  </si>
  <si>
    <t>札幌</t>
  </si>
  <si>
    <t>道南</t>
  </si>
  <si>
    <t>釧路地方</t>
  </si>
  <si>
    <t>空知</t>
  </si>
  <si>
    <t>室蘭地方</t>
  </si>
  <si>
    <t>道央</t>
  </si>
  <si>
    <t>オホーツク</t>
  </si>
  <si>
    <t>苫小牧</t>
  </si>
  <si>
    <t>十勝</t>
  </si>
  <si>
    <t>小樽後志</t>
  </si>
  <si>
    <t>北海道</t>
    <rPh sb="0" eb="3">
      <t>ホッカイドウ</t>
    </rPh>
    <phoneticPr fontId="1"/>
  </si>
  <si>
    <t>所属陸協</t>
    <rPh sb="0" eb="2">
      <t>ショゾク</t>
    </rPh>
    <rPh sb="2" eb="4">
      <t>リクキョウ</t>
    </rPh>
    <phoneticPr fontId="1"/>
  </si>
  <si>
    <t>愛知</t>
    <rPh sb="0" eb="2">
      <t>アイチ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</si>
  <si>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</si>
  <si>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</si>
  <si>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100m</t>
    <phoneticPr fontId="1"/>
  </si>
  <si>
    <t>200m</t>
    <phoneticPr fontId="1"/>
  </si>
  <si>
    <t>400m</t>
    <phoneticPr fontId="1"/>
  </si>
  <si>
    <t>800m</t>
    <phoneticPr fontId="1"/>
  </si>
  <si>
    <t>1500m</t>
    <phoneticPr fontId="1"/>
  </si>
  <si>
    <t>5000m</t>
    <phoneticPr fontId="1"/>
  </si>
  <si>
    <t>10000m</t>
    <phoneticPr fontId="1"/>
  </si>
  <si>
    <t>100mH</t>
    <phoneticPr fontId="1"/>
  </si>
  <si>
    <t>110mH</t>
    <phoneticPr fontId="1"/>
  </si>
  <si>
    <t>400mH</t>
    <phoneticPr fontId="1"/>
  </si>
  <si>
    <t>3000mSC</t>
    <phoneticPr fontId="1"/>
  </si>
  <si>
    <t>10000mW</t>
    <phoneticPr fontId="1"/>
  </si>
  <si>
    <t>走高跳</t>
    <phoneticPr fontId="1"/>
  </si>
  <si>
    <t>棒高跳</t>
    <phoneticPr fontId="1"/>
  </si>
  <si>
    <t>走幅跳</t>
    <phoneticPr fontId="1"/>
  </si>
  <si>
    <t>三段跳</t>
    <phoneticPr fontId="1"/>
  </si>
  <si>
    <t>砲丸投</t>
    <phoneticPr fontId="1"/>
  </si>
  <si>
    <t>円盤投</t>
    <phoneticPr fontId="1"/>
  </si>
  <si>
    <t>ﾊﾝﾏｰ投</t>
    <phoneticPr fontId="1"/>
  </si>
  <si>
    <t>やり投</t>
    <phoneticPr fontId="1"/>
  </si>
  <si>
    <t>性別</t>
    <rPh sb="0" eb="2">
      <t>セイベツ</t>
    </rPh>
    <phoneticPr fontId="1"/>
  </si>
  <si>
    <t>男400mR</t>
    <rPh sb="0" eb="1">
      <t>オトコ</t>
    </rPh>
    <phoneticPr fontId="1"/>
  </si>
  <si>
    <t>女400mR</t>
    <rPh sb="0" eb="1">
      <t>オンナ</t>
    </rPh>
    <phoneticPr fontId="1"/>
  </si>
  <si>
    <t>男1600mR</t>
    <rPh sb="0" eb="1">
      <t>オトコ</t>
    </rPh>
    <phoneticPr fontId="1"/>
  </si>
  <si>
    <t>女1600mR</t>
    <rPh sb="0" eb="1">
      <t>オンナ</t>
    </rPh>
    <phoneticPr fontId="1"/>
  </si>
  <si>
    <t>網走　　花子</t>
    <rPh sb="0" eb="2">
      <t>アバシリ</t>
    </rPh>
    <rPh sb="4" eb="6">
      <t>ハナコ</t>
    </rPh>
    <phoneticPr fontId="1"/>
  </si>
  <si>
    <t>ｱﾊﾞｼﾘ　ﾊﾅｺ</t>
    <phoneticPr fontId="1"/>
  </si>
  <si>
    <t>リストから選択</t>
    <rPh sb="5" eb="7">
      <t>センタク</t>
    </rPh>
    <phoneticPr fontId="1"/>
  </si>
  <si>
    <t>リストから選択（直接入力も可能）</t>
    <rPh sb="5" eb="7">
      <t>センタク</t>
    </rPh>
    <rPh sb="8" eb="10">
      <t>チョクセツ</t>
    </rPh>
    <rPh sb="10" eb="12">
      <t>ニュウリョク</t>
    </rPh>
    <rPh sb="13" eb="15">
      <t>カノウ</t>
    </rPh>
    <phoneticPr fontId="1"/>
  </si>
  <si>
    <t>直接入力（注意点①を参照）</t>
    <rPh sb="0" eb="2">
      <t>チョクセツ</t>
    </rPh>
    <rPh sb="2" eb="4">
      <t>ニュウリョク</t>
    </rPh>
    <rPh sb="5" eb="7">
      <t>チュウイ</t>
    </rPh>
    <rPh sb="7" eb="8">
      <t>テン</t>
    </rPh>
    <rPh sb="10" eb="12">
      <t>サンショウ</t>
    </rPh>
    <phoneticPr fontId="1"/>
  </si>
  <si>
    <t>直接入力
　　（半角カタカナ。性と名の間は半角スペース　）</t>
    <rPh sb="0" eb="2">
      <t>チョクセツ</t>
    </rPh>
    <rPh sb="2" eb="4">
      <t>ニュウリョク</t>
    </rPh>
    <rPh sb="8" eb="10">
      <t>ハンカク</t>
    </rPh>
    <rPh sb="15" eb="16">
      <t>セイ</t>
    </rPh>
    <rPh sb="17" eb="18">
      <t>ナ</t>
    </rPh>
    <rPh sb="19" eb="20">
      <t>アイダ</t>
    </rPh>
    <rPh sb="21" eb="23">
      <t>ハンカク</t>
    </rPh>
    <phoneticPr fontId="1"/>
  </si>
  <si>
    <t>直接入力（注意点②を参照）</t>
    <rPh sb="0" eb="2">
      <t>チョクセツ</t>
    </rPh>
    <rPh sb="2" eb="4">
      <t>ニュウリョク</t>
    </rPh>
    <rPh sb="5" eb="7">
      <t>チュウイ</t>
    </rPh>
    <rPh sb="7" eb="8">
      <t>テン</t>
    </rPh>
    <rPh sb="10" eb="12">
      <t>サンショウ</t>
    </rPh>
    <phoneticPr fontId="1"/>
  </si>
  <si>
    <t>直接入力（注意点③を参照）</t>
    <rPh sb="0" eb="2">
      <t>チョクセツ</t>
    </rPh>
    <rPh sb="2" eb="4">
      <t>ニュウリョク</t>
    </rPh>
    <rPh sb="5" eb="7">
      <t>チュウイ</t>
    </rPh>
    <rPh sb="7" eb="8">
      <t>テン</t>
    </rPh>
    <rPh sb="10" eb="12">
      <t>サンショウ</t>
    </rPh>
    <phoneticPr fontId="1"/>
  </si>
  <si>
    <r>
      <t>所属名
下段</t>
    </r>
    <r>
      <rPr>
        <sz val="9"/>
        <color theme="1"/>
        <rFont val="ＭＳ ゴシック"/>
        <family val="3"/>
        <charset val="128"/>
      </rPr>
      <t>（ﾌﾘｶﾞﾅ）</t>
    </r>
    <rPh sb="0" eb="2">
      <t>ショゾク</t>
    </rPh>
    <rPh sb="2" eb="3">
      <t>メイ</t>
    </rPh>
    <rPh sb="4" eb="6">
      <t>ゲダン</t>
    </rPh>
    <phoneticPr fontId="1"/>
  </si>
  <si>
    <t>区分</t>
    <rPh sb="0" eb="2">
      <t>クブン</t>
    </rPh>
    <phoneticPr fontId="1"/>
  </si>
  <si>
    <t>中学</t>
    <rPh sb="0" eb="2">
      <t>チュウガク</t>
    </rPh>
    <phoneticPr fontId="1"/>
  </si>
  <si>
    <t>高校</t>
    <rPh sb="0" eb="2">
      <t>コウコウ</t>
    </rPh>
    <phoneticPr fontId="1"/>
  </si>
  <si>
    <t>一般</t>
    <rPh sb="0" eb="2">
      <t>イッパン</t>
    </rPh>
    <phoneticPr fontId="1"/>
  </si>
  <si>
    <t>直接入力</t>
    <rPh sb="0" eb="2">
      <t>チョクセツ</t>
    </rPh>
    <rPh sb="2" eb="4">
      <t>ニュウリョク</t>
    </rPh>
    <phoneticPr fontId="1"/>
  </si>
  <si>
    <t>様式２</t>
    <rPh sb="0" eb="1">
      <t>ヨウシキ</t>
    </rPh>
    <phoneticPr fontId="1"/>
  </si>
  <si>
    <t>様式2-1</t>
    <phoneticPr fontId="1"/>
  </si>
  <si>
    <t>所属団体（個人）種目別参加人数</t>
    <phoneticPr fontId="1"/>
  </si>
  <si>
    <t>合計人数</t>
    <rPh sb="0" eb="2">
      <t>ゴウケイ</t>
    </rPh>
    <rPh sb="2" eb="4">
      <t>ニンズウ</t>
    </rPh>
    <phoneticPr fontId="6"/>
  </si>
  <si>
    <t>100m</t>
  </si>
  <si>
    <t>200m</t>
  </si>
  <si>
    <t>400m</t>
  </si>
  <si>
    <t>10000m</t>
  </si>
  <si>
    <t>110mH</t>
  </si>
  <si>
    <t>400mH</t>
  </si>
  <si>
    <t>3000mSC</t>
  </si>
  <si>
    <t>4×100mR</t>
  </si>
  <si>
    <t>4×400mR</t>
  </si>
  <si>
    <t>走高跳</t>
  </si>
  <si>
    <t>棒高跳</t>
  </si>
  <si>
    <t>走幅跳</t>
  </si>
  <si>
    <t>三段跳</t>
  </si>
  <si>
    <t>砲丸投</t>
  </si>
  <si>
    <t>円盤投</t>
  </si>
  <si>
    <t>ﾊﾝﾏｰ投</t>
  </si>
  <si>
    <t>やり投</t>
  </si>
  <si>
    <t>七種競技</t>
  </si>
  <si>
    <t>十種競技</t>
  </si>
  <si>
    <t>〈男子〉</t>
    <rPh sb="1" eb="3">
      <t>ダンシ</t>
    </rPh>
    <phoneticPr fontId="6"/>
  </si>
  <si>
    <t>〈女子〉</t>
    <rPh sb="1" eb="3">
      <t>ジョシ</t>
    </rPh>
    <phoneticPr fontId="6"/>
  </si>
  <si>
    <t>第1希望審判</t>
    <rPh sb="0" eb="1">
      <t>ダイ</t>
    </rPh>
    <rPh sb="2" eb="4">
      <t>キボウ</t>
    </rPh>
    <rPh sb="4" eb="6">
      <t>シンパン</t>
    </rPh>
    <phoneticPr fontId="6"/>
  </si>
  <si>
    <t>第2希望審判</t>
    <rPh sb="0" eb="1">
      <t>ダイ</t>
    </rPh>
    <rPh sb="2" eb="4">
      <t>キボウ</t>
    </rPh>
    <rPh sb="4" eb="6">
      <t>シンパン</t>
    </rPh>
    <phoneticPr fontId="6"/>
  </si>
  <si>
    <t>様式2-2</t>
    <phoneticPr fontId="1"/>
  </si>
  <si>
    <t>審判申込名簿</t>
    <phoneticPr fontId="1"/>
  </si>
  <si>
    <t>【種目別参加人数・納金表・審判名簿】</t>
    <rPh sb="1" eb="4">
      <t>シュモクベツ</t>
    </rPh>
    <rPh sb="4" eb="6">
      <t>サンカ</t>
    </rPh>
    <rPh sb="6" eb="8">
      <t>ニンズウ</t>
    </rPh>
    <rPh sb="9" eb="11">
      <t>ノウキン</t>
    </rPh>
    <rPh sb="11" eb="12">
      <t>ヒョウ</t>
    </rPh>
    <rPh sb="13" eb="15">
      <t>シンパン</t>
    </rPh>
    <rPh sb="15" eb="17">
      <t>メイボ</t>
    </rPh>
    <phoneticPr fontId="6"/>
  </si>
  <si>
    <t>所属団体（個人）別納金表</t>
    <phoneticPr fontId="1"/>
  </si>
  <si>
    <t>円</t>
    <rPh sb="0" eb="1">
      <t>エン</t>
    </rPh>
    <phoneticPr fontId="6"/>
  </si>
  <si>
    <t>＝</t>
    <phoneticPr fontId="6"/>
  </si>
  <si>
    <t>名</t>
    <rPh sb="0" eb="1">
      <t>メイ</t>
    </rPh>
    <phoneticPr fontId="6"/>
  </si>
  <si>
    <t>×</t>
    <phoneticPr fontId="6"/>
  </si>
  <si>
    <t>男子</t>
    <rPh sb="0" eb="2">
      <t>ダンシ</t>
    </rPh>
    <phoneticPr fontId="6"/>
  </si>
  <si>
    <t>１種目</t>
    <rPh sb="1" eb="3">
      <t>シュモク</t>
    </rPh>
    <phoneticPr fontId="6"/>
  </si>
  <si>
    <t>２種目</t>
    <rPh sb="1" eb="3">
      <t>シュモク</t>
    </rPh>
    <phoneticPr fontId="6"/>
  </si>
  <si>
    <t>リレー</t>
    <phoneticPr fontId="6"/>
  </si>
  <si>
    <t>ﾅﾝﾊﾞｰｶｰﾄﾞ</t>
    <phoneticPr fontId="6"/>
  </si>
  <si>
    <t>小計</t>
    <rPh sb="0" eb="2">
      <t>ショウケイ</t>
    </rPh>
    <phoneticPr fontId="6"/>
  </si>
  <si>
    <t>女子</t>
    <rPh sb="0" eb="2">
      <t>ジョシ</t>
    </rPh>
    <phoneticPr fontId="6"/>
  </si>
  <si>
    <t>合計金額</t>
    <rPh sb="0" eb="2">
      <t>ゴウケイ</t>
    </rPh>
    <rPh sb="2" eb="4">
      <t>キンガク</t>
    </rPh>
    <phoneticPr fontId="6"/>
  </si>
  <si>
    <t>様式2-3</t>
    <phoneticPr fontId="1"/>
  </si>
  <si>
    <t>種目①</t>
    <rPh sb="0" eb="2">
      <t>シュモク</t>
    </rPh>
    <phoneticPr fontId="1"/>
  </si>
  <si>
    <t>種目②</t>
    <rPh sb="0" eb="2">
      <t>シュモク</t>
    </rPh>
    <phoneticPr fontId="1"/>
  </si>
  <si>
    <t>男</t>
    <rPh sb="0" eb="1">
      <t>オトコ</t>
    </rPh>
    <phoneticPr fontId="6"/>
  </si>
  <si>
    <t>女</t>
    <rPh sb="0" eb="1">
      <t>オンナ</t>
    </rPh>
    <phoneticPr fontId="6"/>
  </si>
  <si>
    <t>中学</t>
    <rPh sb="0" eb="2">
      <t>チュウガク</t>
    </rPh>
    <phoneticPr fontId="6"/>
  </si>
  <si>
    <t>高校</t>
    <rPh sb="0" eb="2">
      <t>コウコウ</t>
    </rPh>
    <phoneticPr fontId="6"/>
  </si>
  <si>
    <t>一般</t>
    <rPh sb="0" eb="2">
      <t>イッパン</t>
    </rPh>
    <phoneticPr fontId="6"/>
  </si>
  <si>
    <t>種目カウント</t>
    <rPh sb="0" eb="2">
      <t>シュモク</t>
    </rPh>
    <phoneticPr fontId="1"/>
  </si>
  <si>
    <t>ﾁｰﾑ</t>
    <phoneticPr fontId="6"/>
  </si>
  <si>
    <t>男子</t>
    <rPh sb="0" eb="2">
      <t>ダンシ</t>
    </rPh>
    <phoneticPr fontId="1"/>
  </si>
  <si>
    <t>女子</t>
    <rPh sb="0" eb="2">
      <t>ジョシ</t>
    </rPh>
    <phoneticPr fontId="1"/>
  </si>
  <si>
    <t>北見北斗高</t>
    <rPh sb="0" eb="2">
      <t>キタミ</t>
    </rPh>
    <rPh sb="2" eb="4">
      <t>ホクト</t>
    </rPh>
    <rPh sb="4" eb="5">
      <t>コウ</t>
    </rPh>
    <phoneticPr fontId="1"/>
  </si>
  <si>
    <t>ｷﾀﾐﾎｸﾄｺｳ</t>
    <phoneticPr fontId="1"/>
  </si>
  <si>
    <t>オホーツク</t>
    <phoneticPr fontId="1"/>
  </si>
  <si>
    <t>北海　　太朗　　　　　印</t>
    <rPh sb="0" eb="2">
      <t>ホッカイ</t>
    </rPh>
    <rPh sb="4" eb="6">
      <t>タロウ</t>
    </rPh>
    <rPh sb="11" eb="12">
      <t>イン</t>
    </rPh>
    <phoneticPr fontId="1"/>
  </si>
  <si>
    <t>○○○○－○○－○○○○</t>
    <phoneticPr fontId="1"/>
  </si>
  <si>
    <t>○○○－○○○○－○○○○</t>
    <phoneticPr fontId="1"/>
  </si>
  <si>
    <t>高校</t>
    <rPh sb="0" eb="2">
      <t>コウコウ</t>
    </rPh>
    <phoneticPr fontId="1"/>
  </si>
  <si>
    <t>様式３</t>
    <rPh sb="0" eb="2">
      <t>ヨウシキ</t>
    </rPh>
    <phoneticPr fontId="1"/>
  </si>
  <si>
    <t>混成競技参加者　種目別記録表</t>
    <rPh sb="0" eb="2">
      <t>コンセイ</t>
    </rPh>
    <rPh sb="2" eb="4">
      <t>キョウギ</t>
    </rPh>
    <rPh sb="4" eb="7">
      <t>サンカシャ</t>
    </rPh>
    <rPh sb="8" eb="11">
      <t>シュモクベツ</t>
    </rPh>
    <rPh sb="11" eb="13">
      <t>キロク</t>
    </rPh>
    <rPh sb="13" eb="14">
      <t>ヒョウ</t>
    </rPh>
    <phoneticPr fontId="1"/>
  </si>
  <si>
    <t>100m</t>
    <phoneticPr fontId="1"/>
  </si>
  <si>
    <t>記録</t>
    <rPh sb="0" eb="2">
      <t>キロク</t>
    </rPh>
    <phoneticPr fontId="1"/>
  </si>
  <si>
    <t>風</t>
    <rPh sb="0" eb="1">
      <t>カゼ</t>
    </rPh>
    <phoneticPr fontId="1"/>
  </si>
  <si>
    <t>得点</t>
    <rPh sb="0" eb="2">
      <t>トクテン</t>
    </rPh>
    <phoneticPr fontId="1"/>
  </si>
  <si>
    <t>走幅跳</t>
    <rPh sb="0" eb="1">
      <t>ハシ</t>
    </rPh>
    <rPh sb="1" eb="3">
      <t>ハバト</t>
    </rPh>
    <phoneticPr fontId="1"/>
  </si>
  <si>
    <t>砲丸投</t>
    <rPh sb="0" eb="3">
      <t>ホウガンナ</t>
    </rPh>
    <phoneticPr fontId="1"/>
  </si>
  <si>
    <t>400m</t>
    <phoneticPr fontId="1"/>
  </si>
  <si>
    <t>110mH</t>
    <phoneticPr fontId="1"/>
  </si>
  <si>
    <t>やり投</t>
    <rPh sb="2" eb="3">
      <t>ナ</t>
    </rPh>
    <phoneticPr fontId="1"/>
  </si>
  <si>
    <t>走高跳</t>
    <rPh sb="0" eb="1">
      <t>ハシ</t>
    </rPh>
    <rPh sb="1" eb="3">
      <t>タカト</t>
    </rPh>
    <phoneticPr fontId="1"/>
  </si>
  <si>
    <t>1500m</t>
    <phoneticPr fontId="1"/>
  </si>
  <si>
    <t>円盤投</t>
    <rPh sb="0" eb="3">
      <t>エンバンナ</t>
    </rPh>
    <phoneticPr fontId="1"/>
  </si>
  <si>
    <t>棒高跳</t>
    <rPh sb="0" eb="1">
      <t>ボウ</t>
    </rPh>
    <rPh sb="1" eb="3">
      <t>タカト</t>
    </rPh>
    <phoneticPr fontId="1"/>
  </si>
  <si>
    <t>合計得点</t>
    <rPh sb="0" eb="2">
      <t>ゴウケイ</t>
    </rPh>
    <rPh sb="2" eb="4">
      <t>トクテン</t>
    </rPh>
    <phoneticPr fontId="1"/>
  </si>
  <si>
    <t>十種競技ベスト記録（プログラム編成上の資料になります。）</t>
    <rPh sb="0" eb="2">
      <t>ジッシュ</t>
    </rPh>
    <rPh sb="2" eb="4">
      <t>キョウギ</t>
    </rPh>
    <rPh sb="7" eb="9">
      <t>キロク</t>
    </rPh>
    <rPh sb="15" eb="17">
      <t>ヘンセイ</t>
    </rPh>
    <rPh sb="17" eb="18">
      <t>ジョウ</t>
    </rPh>
    <rPh sb="19" eb="21">
      <t>シリョウ</t>
    </rPh>
    <phoneticPr fontId="1"/>
  </si>
  <si>
    <t>七種競技ベスト記録（プログラム編成上の資料になります。）</t>
    <rPh sb="0" eb="1">
      <t>ナナ</t>
    </rPh>
    <rPh sb="1" eb="2">
      <t>シュ</t>
    </rPh>
    <rPh sb="2" eb="4">
      <t>キョウギ</t>
    </rPh>
    <rPh sb="7" eb="9">
      <t>キロク</t>
    </rPh>
    <rPh sb="15" eb="17">
      <t>ヘンセイ</t>
    </rPh>
    <rPh sb="17" eb="18">
      <t>ジョウ</t>
    </rPh>
    <rPh sb="19" eb="21">
      <t>シリョウ</t>
    </rPh>
    <phoneticPr fontId="1"/>
  </si>
  <si>
    <t>100mH</t>
    <phoneticPr fontId="1"/>
  </si>
  <si>
    <t>走高跳</t>
    <rPh sb="0" eb="1">
      <t>ハシ</t>
    </rPh>
    <rPh sb="1" eb="3">
      <t>タカトビ</t>
    </rPh>
    <phoneticPr fontId="1"/>
  </si>
  <si>
    <t>200m</t>
    <phoneticPr fontId="1"/>
  </si>
  <si>
    <t>走幅跳</t>
    <rPh sb="0" eb="1">
      <t>ハシ</t>
    </rPh>
    <rPh sb="1" eb="2">
      <t>ハバ</t>
    </rPh>
    <rPh sb="2" eb="3">
      <t>チョウ</t>
    </rPh>
    <phoneticPr fontId="1"/>
  </si>
  <si>
    <t>800m</t>
    <phoneticPr fontId="1"/>
  </si>
  <si>
    <t>生年</t>
    <rPh sb="0" eb="2">
      <t>セイネン</t>
    </rPh>
    <phoneticPr fontId="1"/>
  </si>
  <si>
    <t>生年</t>
    <rPh sb="0" eb="2">
      <t>セイネン</t>
    </rPh>
    <phoneticPr fontId="1"/>
  </si>
  <si>
    <t>5.05.00</t>
    <phoneticPr fontId="1"/>
  </si>
  <si>
    <t>ｵﾎｰﾂｸ記録会１戦</t>
    <rPh sb="5" eb="7">
      <t>キロク</t>
    </rPh>
    <rPh sb="7" eb="8">
      <t>カイ</t>
    </rPh>
    <rPh sb="9" eb="10">
      <t>セン</t>
    </rPh>
    <phoneticPr fontId="1"/>
  </si>
  <si>
    <t>ｵﾎｰﾂｸ選手権</t>
    <rPh sb="5" eb="8">
      <t>センシュケン</t>
    </rPh>
    <phoneticPr fontId="1"/>
  </si>
  <si>
    <t>様式4</t>
    <rPh sb="0" eb="2">
      <t>ヨウシキ</t>
    </rPh>
    <phoneticPr fontId="1"/>
  </si>
  <si>
    <t>陸協</t>
    <rPh sb="0" eb="2">
      <t>リクキョウ</t>
    </rPh>
    <phoneticPr fontId="1"/>
  </si>
  <si>
    <t>所属</t>
    <rPh sb="0" eb="2">
      <t>ショゾク</t>
    </rPh>
    <phoneticPr fontId="1"/>
  </si>
  <si>
    <t>学年</t>
    <rPh sb="0" eb="1">
      <t>マナブ</t>
    </rPh>
    <rPh sb="1" eb="2">
      <t>ネン</t>
    </rPh>
    <phoneticPr fontId="1"/>
  </si>
  <si>
    <t>北見北斗高</t>
    <rPh sb="0" eb="2">
      <t>キタミ</t>
    </rPh>
    <rPh sb="2" eb="4">
      <t>ホクト</t>
    </rPh>
    <rPh sb="4" eb="5">
      <t>コウ</t>
    </rPh>
    <phoneticPr fontId="1"/>
  </si>
  <si>
    <t>第９２回　北海道陸上競技選手権大会　所属陸協データへ貼付用</t>
    <rPh sb="0" eb="1">
      <t>ダイ</t>
    </rPh>
    <rPh sb="3" eb="4">
      <t>カイ</t>
    </rPh>
    <rPh sb="5" eb="8">
      <t>ホッカイドウ</t>
    </rPh>
    <rPh sb="8" eb="10">
      <t>リクジョウ</t>
    </rPh>
    <rPh sb="10" eb="12">
      <t>キョウギ</t>
    </rPh>
    <rPh sb="12" eb="15">
      <t>センシュケン</t>
    </rPh>
    <rPh sb="15" eb="17">
      <t>タイカイ</t>
    </rPh>
    <phoneticPr fontId="1"/>
  </si>
  <si>
    <t>下記の表の必要部分をコピーして、別データ”申込用紙【所属陸協⇒オホーツク陸協】”内の様式５へ値を選択して貼り付けます。</t>
    <rPh sb="0" eb="2">
      <t>カキ</t>
    </rPh>
    <rPh sb="3" eb="4">
      <t>ヒョウ</t>
    </rPh>
    <rPh sb="5" eb="7">
      <t>ヒツヨウ</t>
    </rPh>
    <rPh sb="7" eb="9">
      <t>ブブン</t>
    </rPh>
    <rPh sb="16" eb="17">
      <t>ベツ</t>
    </rPh>
    <rPh sb="40" eb="41">
      <t>ナイ</t>
    </rPh>
    <rPh sb="42" eb="44">
      <t>ヨウシキ</t>
    </rPh>
    <rPh sb="46" eb="47">
      <t>アタイ</t>
    </rPh>
    <rPh sb="48" eb="50">
      <t>センタク</t>
    </rPh>
    <rPh sb="52" eb="53">
      <t>ハ</t>
    </rPh>
    <rPh sb="54" eb="55">
      <t>ツ</t>
    </rPh>
    <phoneticPr fontId="1"/>
  </si>
  <si>
    <t>北海　太郎</t>
    <rPh sb="0" eb="2">
      <t>ホッカイ</t>
    </rPh>
    <rPh sb="3" eb="5">
      <t>タロウ</t>
    </rPh>
    <phoneticPr fontId="1"/>
  </si>
  <si>
    <t>流氷　花子</t>
    <rPh sb="0" eb="2">
      <t>リュウヒョウ</t>
    </rPh>
    <rPh sb="3" eb="5">
      <t>ハナコ</t>
    </rPh>
    <phoneticPr fontId="1"/>
  </si>
  <si>
    <t>ﾎｯｶｲ ﾀﾛｳ</t>
    <phoneticPr fontId="1"/>
  </si>
  <si>
    <t>ﾘｭｳﾋｮｳ ﾊﾅｺ</t>
    <phoneticPr fontId="1"/>
  </si>
  <si>
    <t>4.14.00</t>
    <phoneticPr fontId="1"/>
  </si>
  <si>
    <t>ｷﾀﾐﾎｸﾄｺｳ</t>
    <phoneticPr fontId="1"/>
  </si>
  <si>
    <t>流氷　三郎</t>
    <rPh sb="0" eb="2">
      <t>リュウヒョウ</t>
    </rPh>
    <rPh sb="3" eb="5">
      <t>サブロウ</t>
    </rPh>
    <phoneticPr fontId="1"/>
  </si>
  <si>
    <t>＊＊＊＊－＊＊－＊＊＊＊</t>
    <phoneticPr fontId="1"/>
  </si>
  <si>
    <t>＊＊＊－＊＊＊＊－＊＊＊＊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</si>
</sst>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6" formatCode="&quot;¥&quot;#,##0;[Red]&quot;¥&quot;\-#,##0"/>
    <numFmt numFmtId="176" formatCode="#,##0;\-#,##0;&quot;-&quot;"/>
  </numFmts>
  <fonts count="5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24"/>
      <color theme="0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16"/>
      <color theme="0"/>
      <name val="ＭＳ ゴシック"/>
      <family val="3"/>
      <charset val="128"/>
    </font>
    <font>
      <sz val="8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8"/>
      <color theme="1"/>
      <name val="ＤＦＧ平成ゴシック体W7"/>
      <family val="3"/>
      <charset val="128"/>
    </font>
    <font>
      <b/>
      <i/>
      <sz val="14"/>
      <color theme="1"/>
      <name val="ＭＳ Ｐゴシック"/>
      <family val="3"/>
      <charset val="128"/>
      <scheme val="minor"/>
    </font>
    <font>
      <b/>
      <i/>
      <sz val="14"/>
      <color rgb="FFFF0000"/>
      <name val="ＭＳ Ｐゴシック"/>
      <family val="3"/>
      <charset val="128"/>
      <scheme val="minor"/>
    </font>
    <font>
      <i/>
      <sz val="20"/>
      <color theme="1"/>
      <name val="ＤＦＧ平成ゴシック体W7"/>
      <family val="3"/>
      <charset val="128"/>
    </font>
    <font>
      <sz val="12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20"/>
      <color theme="0"/>
      <name val="HG創英角ｺﾞｼｯｸUB"/>
      <family val="3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.35"/>
      <color theme="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ck">
        <color auto="1"/>
      </top>
      <bottom style="thick">
        <color auto="1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hair">
        <color theme="1" tint="0.499984740745262"/>
      </left>
      <right style="hair">
        <color theme="1" tint="0.499984740745262"/>
      </right>
      <top/>
      <bottom style="thin">
        <color auto="1"/>
      </bottom>
      <diagonal/>
    </border>
  </borders>
  <cellStyleXfs count="18">
    <xf numFmtId="0" fontId="0" fillId="0" borderId="0">
      <alignment vertical="center"/>
    </xf>
    <xf numFmtId="0" fontId="5" fillId="0" borderId="0"/>
    <xf numFmtId="38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176" fontId="8" fillId="0" borderId="0" applyFill="0" applyBorder="0" applyAlignment="0"/>
    <xf numFmtId="0" fontId="9" fillId="0" borderId="0">
      <alignment horizontal="left"/>
    </xf>
    <xf numFmtId="0" fontId="10" fillId="0" borderId="9" applyNumberFormat="0" applyAlignment="0" applyProtection="0">
      <alignment horizontal="left" vertical="center"/>
    </xf>
    <xf numFmtId="0" fontId="10" fillId="0" borderId="11">
      <alignment horizontal="left" vertical="center"/>
    </xf>
    <xf numFmtId="0" fontId="11" fillId="0" borderId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>
      <alignment horizontal="center"/>
    </xf>
    <xf numFmtId="0" fontId="5" fillId="0" borderId="0"/>
    <xf numFmtId="0" fontId="5" fillId="0" borderId="0">
      <alignment vertical="center"/>
    </xf>
    <xf numFmtId="0" fontId="15" fillId="0" borderId="0">
      <alignment vertical="center"/>
    </xf>
    <xf numFmtId="0" fontId="16" fillId="0" borderId="0"/>
    <xf numFmtId="38" fontId="37" fillId="0" borderId="0" applyFont="0" applyFill="0" applyBorder="0" applyAlignment="0" applyProtection="0">
      <alignment vertical="center"/>
    </xf>
  </cellStyleXfs>
  <cellXfs count="3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quotePrefix="1" applyFont="1">
      <alignment vertical="center"/>
    </xf>
    <xf numFmtId="0" fontId="20" fillId="0" borderId="0" xfId="0" quotePrefix="1" applyFont="1">
      <alignment vertical="center"/>
    </xf>
    <xf numFmtId="0" fontId="4" fillId="0" borderId="0" xfId="0" applyFont="1" applyAlignment="1">
      <alignment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22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top"/>
    </xf>
    <xf numFmtId="0" fontId="20" fillId="0" borderId="0" xfId="0" applyFont="1" applyProtection="1">
      <alignment vertical="center"/>
    </xf>
    <xf numFmtId="0" fontId="22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24" fillId="0" borderId="0" xfId="0" quotePrefix="1" applyFont="1" applyProtection="1">
      <alignment vertical="center"/>
    </xf>
    <xf numFmtId="0" fontId="20" fillId="0" borderId="0" xfId="0" quotePrefix="1" applyFont="1" applyProtection="1">
      <alignment vertical="center"/>
    </xf>
    <xf numFmtId="0" fontId="20" fillId="0" borderId="0" xfId="0" applyFont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 shrinkToFit="1"/>
    </xf>
    <xf numFmtId="0" fontId="2" fillId="0" borderId="1" xfId="0" applyFont="1" applyBorder="1" applyProtection="1">
      <alignment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2" fillId="3" borderId="39" xfId="0" applyFont="1" applyFill="1" applyBorder="1" applyAlignment="1" applyProtection="1">
      <alignment horizontal="center" vertical="center"/>
    </xf>
    <xf numFmtId="0" fontId="39" fillId="3" borderId="39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</xf>
    <xf numFmtId="0" fontId="27" fillId="0" borderId="0" xfId="0" applyFont="1" applyBorder="1" applyAlignment="1" applyProtection="1">
      <alignment horizontal="center" vertical="center" shrinkToFit="1"/>
    </xf>
    <xf numFmtId="0" fontId="38" fillId="0" borderId="0" xfId="0" applyFont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36" fillId="0" borderId="0" xfId="0" applyFont="1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left" vertical="center" shrinkToFit="1"/>
    </xf>
    <xf numFmtId="0" fontId="36" fillId="0" borderId="0" xfId="0" applyFont="1" applyAlignment="1" applyProtection="1">
      <alignment horizontal="left" vertical="center" shrinkToFit="1"/>
    </xf>
    <xf numFmtId="0" fontId="4" fillId="0" borderId="0" xfId="0" applyFont="1" applyAlignment="1" applyProtection="1">
      <alignment horizontal="center" vertical="center" shrinkToFit="1"/>
    </xf>
    <xf numFmtId="0" fontId="7" fillId="0" borderId="0" xfId="14" applyFont="1" applyBorder="1" applyAlignment="1" applyProtection="1">
      <alignment horizontal="center" vertical="center" shrinkToFit="1"/>
    </xf>
    <xf numFmtId="0" fontId="29" fillId="0" borderId="0" xfId="14" applyFont="1" applyBorder="1" applyAlignment="1" applyProtection="1">
      <alignment horizontal="center" vertical="center" shrinkToFit="1"/>
    </xf>
    <xf numFmtId="0" fontId="36" fillId="0" borderId="0" xfId="0" applyFont="1" applyAlignment="1" applyProtection="1">
      <alignment horizontal="center" vertical="center" shrinkToFit="1"/>
    </xf>
    <xf numFmtId="0" fontId="2" fillId="3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33" fillId="0" borderId="0" xfId="0" applyFont="1" applyAlignment="1" applyProtection="1">
      <alignment vertical="center" shrinkToFit="1"/>
    </xf>
    <xf numFmtId="0" fontId="2" fillId="3" borderId="1" xfId="0" applyFont="1" applyFill="1" applyBorder="1" applyAlignment="1" applyProtection="1">
      <alignment horizontal="center" vertical="center" wrapText="1"/>
    </xf>
    <xf numFmtId="0" fontId="49" fillId="0" borderId="0" xfId="0" applyFont="1" applyProtection="1">
      <alignment vertical="center"/>
    </xf>
    <xf numFmtId="0" fontId="2" fillId="0" borderId="10" xfId="0" applyFont="1" applyBorder="1" applyProtection="1">
      <alignment vertical="center"/>
    </xf>
    <xf numFmtId="0" fontId="2" fillId="3" borderId="1" xfId="0" quotePrefix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21" fillId="2" borderId="0" xfId="0" quotePrefix="1" applyFont="1" applyFill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44" fillId="0" borderId="20" xfId="0" applyFont="1" applyBorder="1" applyAlignment="1" applyProtection="1">
      <alignment horizontal="center" vertical="center" wrapText="1"/>
      <protection locked="0"/>
    </xf>
    <xf numFmtId="0" fontId="44" fillId="0" borderId="6" xfId="0" applyFont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horizontal="center" vertical="center"/>
    </xf>
    <xf numFmtId="0" fontId="20" fillId="3" borderId="6" xfId="0" applyFont="1" applyFill="1" applyBorder="1" applyAlignment="1" applyProtection="1">
      <alignment horizontal="center" vertical="center"/>
    </xf>
    <xf numFmtId="0" fontId="44" fillId="0" borderId="1" xfId="0" applyFont="1" applyBorder="1" applyAlignment="1" applyProtection="1">
      <alignment horizontal="center" vertical="center"/>
      <protection locked="0"/>
    </xf>
    <xf numFmtId="0" fontId="44" fillId="0" borderId="10" xfId="0" applyFont="1" applyBorder="1" applyAlignment="1" applyProtection="1">
      <alignment horizontal="center" vertical="center"/>
      <protection locked="0"/>
    </xf>
    <xf numFmtId="0" fontId="44" fillId="0" borderId="11" xfId="0" applyFont="1" applyBorder="1" applyAlignment="1" applyProtection="1">
      <alignment horizontal="center" vertical="center"/>
      <protection locked="0"/>
    </xf>
    <xf numFmtId="0" fontId="44" fillId="0" borderId="12" xfId="0" applyFont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 applyProtection="1">
      <alignment horizontal="center" vertical="center" textRotation="255" wrapText="1"/>
    </xf>
    <xf numFmtId="0" fontId="2" fillId="3" borderId="44" xfId="0" applyFont="1" applyFill="1" applyBorder="1" applyAlignment="1" applyProtection="1">
      <alignment horizontal="center" vertical="center" textRotation="255" wrapText="1"/>
    </xf>
    <xf numFmtId="0" fontId="25" fillId="0" borderId="10" xfId="0" applyFont="1" applyBorder="1" applyAlignment="1" applyProtection="1">
      <alignment horizontal="left" vertical="center"/>
    </xf>
    <xf numFmtId="0" fontId="25" fillId="0" borderId="11" xfId="0" applyFont="1" applyBorder="1" applyAlignment="1" applyProtection="1">
      <alignment horizontal="left" vertical="center"/>
    </xf>
    <xf numFmtId="0" fontId="25" fillId="0" borderId="12" xfId="0" applyFont="1" applyBorder="1" applyAlignment="1" applyProtection="1">
      <alignment horizontal="left" vertical="center"/>
    </xf>
    <xf numFmtId="0" fontId="19" fillId="0" borderId="0" xfId="0" applyFont="1" applyAlignment="1" applyProtection="1">
      <alignment vertical="center" wrapText="1"/>
    </xf>
    <xf numFmtId="0" fontId="39" fillId="0" borderId="40" xfId="0" applyFont="1" applyBorder="1" applyAlignment="1" applyProtection="1">
      <alignment horizontal="center" vertical="center"/>
      <protection locked="0"/>
    </xf>
    <xf numFmtId="0" fontId="39" fillId="0" borderId="26" xfId="0" applyFont="1" applyBorder="1" applyAlignment="1" applyProtection="1">
      <alignment horizontal="center" vertical="center"/>
      <protection locked="0"/>
    </xf>
    <xf numFmtId="0" fontId="39" fillId="3" borderId="41" xfId="0" applyFont="1" applyFill="1" applyBorder="1" applyAlignment="1" applyProtection="1">
      <alignment horizontal="center" vertical="center"/>
    </xf>
    <xf numFmtId="0" fontId="39" fillId="3" borderId="42" xfId="0" applyFont="1" applyFill="1" applyBorder="1" applyAlignment="1" applyProtection="1">
      <alignment horizontal="center" vertical="center"/>
    </xf>
    <xf numFmtId="0" fontId="39" fillId="0" borderId="24" xfId="0" applyFont="1" applyBorder="1" applyAlignment="1" applyProtection="1">
      <alignment horizontal="center" vertical="center"/>
      <protection locked="0"/>
    </xf>
    <xf numFmtId="0" fontId="39" fillId="0" borderId="25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top"/>
    </xf>
    <xf numFmtId="0" fontId="2" fillId="3" borderId="41" xfId="0" applyFont="1" applyFill="1" applyBorder="1" applyAlignment="1" applyProtection="1">
      <alignment horizontal="center" vertical="center"/>
    </xf>
    <xf numFmtId="0" fontId="2" fillId="3" borderId="42" xfId="0" applyFont="1" applyFill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 justifyLastLine="1"/>
    </xf>
    <xf numFmtId="0" fontId="2" fillId="3" borderId="21" xfId="0" quotePrefix="1" applyFont="1" applyFill="1" applyBorder="1" applyAlignment="1" applyProtection="1">
      <alignment horizontal="center" vertical="center" justifyLastLine="1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/>
    </xf>
    <xf numFmtId="0" fontId="20" fillId="3" borderId="1" xfId="0" applyFont="1" applyFill="1" applyBorder="1" applyAlignment="1" applyProtection="1">
      <alignment horizontal="center" vertical="center" wrapText="1"/>
    </xf>
    <xf numFmtId="0" fontId="20" fillId="0" borderId="10" xfId="0" applyFont="1" applyFill="1" applyBorder="1" applyAlignment="1" applyProtection="1">
      <alignment horizontal="center" vertical="center" wrapText="1"/>
      <protection locked="0"/>
    </xf>
    <xf numFmtId="0" fontId="20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textRotation="255"/>
    </xf>
    <xf numFmtId="0" fontId="2" fillId="3" borderId="6" xfId="0" applyFont="1" applyFill="1" applyBorder="1" applyAlignment="1" applyProtection="1">
      <alignment horizontal="center" vertical="center" textRotation="255"/>
    </xf>
    <xf numFmtId="0" fontId="22" fillId="0" borderId="0" xfId="0" applyFont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textRotation="255"/>
    </xf>
    <xf numFmtId="0" fontId="2" fillId="3" borderId="6" xfId="0" applyFont="1" applyFill="1" applyBorder="1" applyAlignment="1">
      <alignment horizontal="center" vertical="center" textRotation="255"/>
    </xf>
    <xf numFmtId="0" fontId="2" fillId="3" borderId="10" xfId="0" applyFont="1" applyFill="1" applyBorder="1" applyAlignment="1">
      <alignment horizontal="center" vertical="center" justifyLastLine="1"/>
    </xf>
    <xf numFmtId="0" fontId="2" fillId="3" borderId="21" xfId="0" quotePrefix="1" applyFont="1" applyFill="1" applyBorder="1" applyAlignment="1">
      <alignment horizontal="center" vertical="center" justifyLastLine="1"/>
    </xf>
    <xf numFmtId="0" fontId="2" fillId="3" borderId="2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textRotation="255" wrapText="1"/>
    </xf>
    <xf numFmtId="0" fontId="2" fillId="3" borderId="44" xfId="0" applyFont="1" applyFill="1" applyBorder="1" applyAlignment="1">
      <alignment horizontal="center" vertical="center" textRotation="255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4" fillId="0" borderId="37" xfId="0" applyFont="1" applyBorder="1" applyAlignment="1" applyProtection="1">
      <alignment horizontal="left" vertical="center" shrinkToFit="1"/>
    </xf>
    <xf numFmtId="0" fontId="31" fillId="0" borderId="1" xfId="14" applyFont="1" applyBorder="1" applyAlignment="1" applyProtection="1">
      <alignment horizontal="center" vertical="center" shrinkToFit="1"/>
    </xf>
    <xf numFmtId="0" fontId="30" fillId="0" borderId="1" xfId="0" applyFont="1" applyBorder="1" applyAlignment="1" applyProtection="1">
      <alignment horizontal="center" vertical="center" shrinkToFit="1"/>
    </xf>
    <xf numFmtId="0" fontId="45" fillId="0" borderId="1" xfId="0" applyFont="1" applyBorder="1" applyAlignment="1" applyProtection="1">
      <alignment horizontal="center" vertical="center" shrinkToFit="1"/>
    </xf>
    <xf numFmtId="0" fontId="28" fillId="2" borderId="2" xfId="0" quotePrefix="1" applyFont="1" applyFill="1" applyBorder="1" applyAlignment="1" applyProtection="1">
      <alignment horizontal="center" vertical="center" shrinkToFit="1"/>
    </xf>
    <xf numFmtId="0" fontId="28" fillId="2" borderId="3" xfId="0" quotePrefix="1" applyFont="1" applyFill="1" applyBorder="1" applyAlignment="1" applyProtection="1">
      <alignment horizontal="center" vertical="center" shrinkToFit="1"/>
    </xf>
    <xf numFmtId="0" fontId="28" fillId="2" borderId="29" xfId="0" quotePrefix="1" applyFont="1" applyFill="1" applyBorder="1" applyAlignment="1" applyProtection="1">
      <alignment horizontal="center" vertical="center" shrinkToFit="1"/>
    </xf>
    <xf numFmtId="0" fontId="28" fillId="2" borderId="4" xfId="0" quotePrefix="1" applyFont="1" applyFill="1" applyBorder="1" applyAlignment="1" applyProtection="1">
      <alignment horizontal="center" vertical="center" shrinkToFit="1"/>
    </xf>
    <xf numFmtId="0" fontId="17" fillId="0" borderId="1" xfId="13" applyFont="1" applyBorder="1" applyAlignment="1" applyProtection="1">
      <alignment horizontal="center" vertical="center" shrinkToFit="1"/>
    </xf>
    <xf numFmtId="0" fontId="27" fillId="3" borderId="3" xfId="0" applyFont="1" applyFill="1" applyBorder="1" applyAlignment="1" applyProtection="1">
      <alignment horizontal="center" vertical="center" shrinkToFit="1"/>
    </xf>
    <xf numFmtId="0" fontId="27" fillId="3" borderId="17" xfId="0" applyFont="1" applyFill="1" applyBorder="1" applyAlignment="1" applyProtection="1">
      <alignment horizontal="center" vertical="center" shrinkToFit="1"/>
    </xf>
    <xf numFmtId="0" fontId="27" fillId="3" borderId="4" xfId="0" applyFont="1" applyFill="1" applyBorder="1" applyAlignment="1" applyProtection="1">
      <alignment horizontal="center" vertical="center" shrinkToFit="1"/>
    </xf>
    <xf numFmtId="0" fontId="27" fillId="3" borderId="16" xfId="0" applyFont="1" applyFill="1" applyBorder="1" applyAlignment="1" applyProtection="1">
      <alignment horizontal="center" vertical="center" shrinkToFit="1"/>
    </xf>
    <xf numFmtId="0" fontId="4" fillId="0" borderId="38" xfId="0" applyFont="1" applyBorder="1" applyAlignment="1" applyProtection="1">
      <alignment horizontal="left" vertical="center" shrinkToFit="1"/>
    </xf>
    <xf numFmtId="0" fontId="17" fillId="0" borderId="1" xfId="13" applyFont="1" applyBorder="1" applyAlignment="1" applyProtection="1">
      <alignment horizontal="center" vertical="center" shrinkToFit="1"/>
      <protection locked="0"/>
    </xf>
    <xf numFmtId="0" fontId="7" fillId="0" borderId="1" xfId="13" applyFont="1" applyBorder="1" applyAlignment="1" applyProtection="1">
      <alignment horizontal="center" vertical="center" shrinkToFit="1"/>
    </xf>
    <xf numFmtId="0" fontId="7" fillId="0" borderId="1" xfId="13" applyFont="1" applyBorder="1" applyAlignment="1" applyProtection="1">
      <alignment horizontal="center" vertical="center" shrinkToFit="1"/>
      <protection locked="0"/>
    </xf>
    <xf numFmtId="5" fontId="4" fillId="0" borderId="37" xfId="0" applyNumberFormat="1" applyFont="1" applyBorder="1" applyAlignment="1" applyProtection="1">
      <alignment horizontal="left" vertical="center" shrinkToFit="1"/>
    </xf>
    <xf numFmtId="0" fontId="20" fillId="3" borderId="1" xfId="0" applyFont="1" applyFill="1" applyBorder="1" applyAlignment="1" applyProtection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</xf>
    <xf numFmtId="0" fontId="20" fillId="0" borderId="1" xfId="0" applyFont="1" applyBorder="1" applyAlignment="1" applyProtection="1">
      <alignment horizontal="center" vertical="center" shrinkToFit="1"/>
    </xf>
    <xf numFmtId="0" fontId="33" fillId="0" borderId="0" xfId="0" applyFont="1" applyAlignment="1" applyProtection="1">
      <alignment horizontal="center" vertical="center" shrinkToFit="1"/>
    </xf>
    <xf numFmtId="0" fontId="34" fillId="0" borderId="0" xfId="0" applyFont="1" applyAlignment="1" applyProtection="1">
      <alignment horizontal="center" vertical="center" shrinkToFit="1"/>
    </xf>
    <xf numFmtId="0" fontId="2" fillId="3" borderId="1" xfId="0" applyFont="1" applyFill="1" applyBorder="1" applyAlignment="1" applyProtection="1">
      <alignment horizontal="center" vertical="center" shrinkToFit="1"/>
    </xf>
    <xf numFmtId="0" fontId="20" fillId="0" borderId="1" xfId="0" applyFont="1" applyFill="1" applyBorder="1" applyAlignment="1" applyProtection="1">
      <alignment horizontal="center" vertical="center" shrinkToFit="1"/>
    </xf>
    <xf numFmtId="0" fontId="20" fillId="3" borderId="1" xfId="0" applyFont="1" applyFill="1" applyBorder="1" applyAlignment="1" applyProtection="1">
      <alignment horizontal="center" vertical="center" wrapText="1" shrinkToFit="1"/>
    </xf>
    <xf numFmtId="0" fontId="21" fillId="2" borderId="0" xfId="0" quotePrefix="1" applyFont="1" applyFill="1" applyAlignment="1" applyProtection="1">
      <alignment horizontal="center" vertical="center" shrinkToFit="1"/>
    </xf>
    <xf numFmtId="0" fontId="0" fillId="0" borderId="12" xfId="0" applyFill="1" applyBorder="1" applyAlignment="1" applyProtection="1">
      <alignment horizontal="center" vertical="center" shrinkToFit="1"/>
    </xf>
    <xf numFmtId="0" fontId="0" fillId="0" borderId="1" xfId="0" applyFill="1" applyBorder="1" applyAlignment="1" applyProtection="1">
      <alignment horizontal="center" vertical="center" shrinkToFit="1"/>
    </xf>
    <xf numFmtId="38" fontId="42" fillId="0" borderId="15" xfId="17" applyFont="1" applyFill="1" applyBorder="1" applyAlignment="1" applyProtection="1">
      <alignment horizontal="right" vertical="center" shrinkToFit="1"/>
    </xf>
    <xf numFmtId="38" fontId="42" fillId="0" borderId="30" xfId="17" applyFont="1" applyFill="1" applyBorder="1" applyAlignment="1" applyProtection="1">
      <alignment horizontal="right" vertical="center" shrinkToFit="1"/>
    </xf>
    <xf numFmtId="38" fontId="42" fillId="0" borderId="31" xfId="17" applyFont="1" applyFill="1" applyBorder="1" applyAlignment="1" applyProtection="1">
      <alignment horizontal="right" vertical="center" shrinkToFit="1"/>
    </xf>
    <xf numFmtId="0" fontId="35" fillId="0" borderId="12" xfId="0" applyFont="1" applyFill="1" applyBorder="1" applyAlignment="1" applyProtection="1">
      <alignment horizontal="center" vertical="center" shrinkToFit="1"/>
    </xf>
    <xf numFmtId="0" fontId="35" fillId="0" borderId="1" xfId="0" applyFont="1" applyFill="1" applyBorder="1" applyAlignment="1" applyProtection="1">
      <alignment horizontal="center" vertical="center" shrinkToFit="1"/>
    </xf>
    <xf numFmtId="0" fontId="40" fillId="0" borderId="3" xfId="0" applyFont="1" applyFill="1" applyBorder="1" applyAlignment="1" applyProtection="1">
      <alignment horizontal="center" vertical="center" shrinkToFit="1"/>
    </xf>
    <xf numFmtId="0" fontId="40" fillId="0" borderId="17" xfId="0" applyFont="1" applyFill="1" applyBorder="1" applyAlignment="1" applyProtection="1">
      <alignment horizontal="center" vertical="center" shrinkToFit="1"/>
    </xf>
    <xf numFmtId="0" fontId="40" fillId="0" borderId="4" xfId="0" applyFont="1" applyFill="1" applyBorder="1" applyAlignment="1" applyProtection="1">
      <alignment horizontal="center" vertical="center" shrinkToFit="1"/>
    </xf>
    <xf numFmtId="0" fontId="40" fillId="0" borderId="16" xfId="0" applyFont="1" applyFill="1" applyBorder="1" applyAlignment="1" applyProtection="1">
      <alignment horizontal="center" vertical="center" shrinkToFit="1"/>
    </xf>
    <xf numFmtId="38" fontId="43" fillId="0" borderId="2" xfId="17" applyFont="1" applyFill="1" applyBorder="1" applyAlignment="1" applyProtection="1">
      <alignment horizontal="center" vertical="center" shrinkToFit="1"/>
    </xf>
    <xf numFmtId="38" fontId="43" fillId="0" borderId="3" xfId="17" applyFont="1" applyFill="1" applyBorder="1" applyAlignment="1" applyProtection="1">
      <alignment horizontal="center" vertical="center" shrinkToFit="1"/>
    </xf>
    <xf numFmtId="38" fontId="43" fillId="0" borderId="0" xfId="17" applyFont="1" applyFill="1" applyBorder="1" applyAlignment="1" applyProtection="1">
      <alignment horizontal="center" vertical="center" shrinkToFit="1"/>
    </xf>
    <xf numFmtId="38" fontId="43" fillId="0" borderId="29" xfId="17" applyFont="1" applyFill="1" applyBorder="1" applyAlignment="1" applyProtection="1">
      <alignment horizontal="center" vertical="center" shrinkToFit="1"/>
    </xf>
    <xf numFmtId="38" fontId="43" fillId="0" borderId="4" xfId="17" applyFont="1" applyFill="1" applyBorder="1" applyAlignment="1" applyProtection="1">
      <alignment horizontal="center" vertical="center" shrinkToFit="1"/>
    </xf>
    <xf numFmtId="0" fontId="0" fillId="0" borderId="10" xfId="0" applyFill="1" applyBorder="1" applyAlignment="1" applyProtection="1">
      <alignment horizontal="center" vertical="center" shrinkToFit="1"/>
    </xf>
    <xf numFmtId="0" fontId="0" fillId="0" borderId="15" xfId="0" applyFill="1" applyBorder="1" applyAlignment="1" applyProtection="1">
      <alignment horizontal="center" vertical="center" shrinkToFit="1"/>
    </xf>
    <xf numFmtId="0" fontId="0" fillId="0" borderId="30" xfId="0" applyFill="1" applyBorder="1" applyAlignment="1" applyProtection="1">
      <alignment horizontal="center" vertical="center" shrinkToFit="1"/>
    </xf>
    <xf numFmtId="0" fontId="0" fillId="0" borderId="31" xfId="0" applyFill="1" applyBorder="1" applyAlignment="1" applyProtection="1">
      <alignment horizontal="center" vertical="center" shrinkToFit="1"/>
    </xf>
    <xf numFmtId="38" fontId="41" fillId="0" borderId="15" xfId="17" applyFont="1" applyFill="1" applyBorder="1" applyAlignment="1" applyProtection="1">
      <alignment horizontal="right" vertical="center" shrinkToFit="1"/>
    </xf>
    <xf numFmtId="38" fontId="41" fillId="0" borderId="30" xfId="17" applyFont="1" applyFill="1" applyBorder="1" applyAlignment="1" applyProtection="1">
      <alignment horizontal="right" vertical="center" shrinkToFit="1"/>
    </xf>
    <xf numFmtId="38" fontId="41" fillId="0" borderId="31" xfId="17" applyFont="1" applyFill="1" applyBorder="1" applyAlignment="1" applyProtection="1">
      <alignment horizontal="right" vertical="center" shrinkToFit="1"/>
    </xf>
    <xf numFmtId="38" fontId="0" fillId="0" borderId="15" xfId="17" applyFont="1" applyFill="1" applyBorder="1" applyAlignment="1" applyProtection="1">
      <alignment horizontal="center" vertical="center" shrinkToFit="1"/>
    </xf>
    <xf numFmtId="38" fontId="0" fillId="0" borderId="30" xfId="17" applyFont="1" applyFill="1" applyBorder="1" applyAlignment="1" applyProtection="1">
      <alignment horizontal="center" vertical="center" shrinkToFit="1"/>
    </xf>
    <xf numFmtId="38" fontId="0" fillId="0" borderId="31" xfId="17" applyFont="1" applyFill="1" applyBorder="1" applyAlignment="1" applyProtection="1">
      <alignment horizontal="center" vertical="center" shrinkToFit="1"/>
    </xf>
    <xf numFmtId="38" fontId="41" fillId="0" borderId="34" xfId="17" applyFont="1" applyFill="1" applyBorder="1" applyAlignment="1" applyProtection="1">
      <alignment horizontal="right" vertical="center" shrinkToFit="1"/>
    </xf>
    <xf numFmtId="38" fontId="41" fillId="0" borderId="22" xfId="17" applyFont="1" applyFill="1" applyBorder="1" applyAlignment="1" applyProtection="1">
      <alignment horizontal="right" vertical="center" shrinkToFit="1"/>
    </xf>
    <xf numFmtId="38" fontId="41" fillId="0" borderId="35" xfId="17" applyFont="1" applyFill="1" applyBorder="1" applyAlignment="1" applyProtection="1">
      <alignment horizontal="right" vertical="center" shrinkToFit="1"/>
    </xf>
    <xf numFmtId="38" fontId="41" fillId="0" borderId="14" xfId="17" applyFont="1" applyFill="1" applyBorder="1" applyAlignment="1" applyProtection="1">
      <alignment horizontal="right" vertical="center" shrinkToFit="1"/>
    </xf>
    <xf numFmtId="38" fontId="41" fillId="0" borderId="13" xfId="17" applyFont="1" applyFill="1" applyBorder="1" applyAlignment="1" applyProtection="1">
      <alignment horizontal="right" vertical="center" shrinkToFit="1"/>
    </xf>
    <xf numFmtId="38" fontId="41" fillId="0" borderId="36" xfId="17" applyFont="1" applyFill="1" applyBorder="1" applyAlignment="1" applyProtection="1">
      <alignment horizontal="right" vertical="center" shrinkToFit="1"/>
    </xf>
    <xf numFmtId="38" fontId="42" fillId="0" borderId="34" xfId="17" applyFont="1" applyFill="1" applyBorder="1" applyAlignment="1" applyProtection="1">
      <alignment horizontal="right" vertical="center" shrinkToFit="1"/>
    </xf>
    <xf numFmtId="38" fontId="42" fillId="0" borderId="22" xfId="17" applyFont="1" applyFill="1" applyBorder="1" applyAlignment="1" applyProtection="1">
      <alignment horizontal="right" vertical="center" shrinkToFit="1"/>
    </xf>
    <xf numFmtId="38" fontId="42" fillId="0" borderId="35" xfId="17" applyFont="1" applyFill="1" applyBorder="1" applyAlignment="1" applyProtection="1">
      <alignment horizontal="right" vertical="center" shrinkToFit="1"/>
    </xf>
    <xf numFmtId="38" fontId="42" fillId="0" borderId="14" xfId="17" applyFont="1" applyFill="1" applyBorder="1" applyAlignment="1" applyProtection="1">
      <alignment horizontal="right" vertical="center" shrinkToFit="1"/>
    </xf>
    <xf numFmtId="38" fontId="42" fillId="0" borderId="13" xfId="17" applyFont="1" applyFill="1" applyBorder="1" applyAlignment="1" applyProtection="1">
      <alignment horizontal="right" vertical="center" shrinkToFit="1"/>
    </xf>
    <xf numFmtId="38" fontId="42" fillId="0" borderId="36" xfId="17" applyFont="1" applyFill="1" applyBorder="1" applyAlignment="1" applyProtection="1">
      <alignment horizontal="right" vertical="center" shrinkToFit="1"/>
    </xf>
    <xf numFmtId="0" fontId="0" fillId="0" borderId="3" xfId="0" applyFill="1" applyBorder="1" applyAlignment="1" applyProtection="1">
      <alignment horizontal="center" vertical="center" shrinkToFit="1"/>
    </xf>
    <xf numFmtId="0" fontId="0" fillId="0" borderId="17" xfId="0" applyFill="1" applyBorder="1" applyAlignment="1" applyProtection="1">
      <alignment horizontal="center" vertical="center" shrinkToFit="1"/>
    </xf>
    <xf numFmtId="0" fontId="0" fillId="0" borderId="4" xfId="0" applyFill="1" applyBorder="1" applyAlignment="1" applyProtection="1">
      <alignment horizontal="center" vertical="center" shrinkToFit="1"/>
    </xf>
    <xf numFmtId="0" fontId="0" fillId="0" borderId="16" xfId="0" applyFill="1" applyBorder="1" applyAlignment="1" applyProtection="1">
      <alignment horizontal="center" vertical="center" shrinkToFit="1"/>
    </xf>
    <xf numFmtId="0" fontId="35" fillId="0" borderId="3" xfId="0" applyFont="1" applyFill="1" applyBorder="1" applyAlignment="1" applyProtection="1">
      <alignment horizontal="center" vertical="center" shrinkToFit="1"/>
    </xf>
    <xf numFmtId="0" fontId="35" fillId="0" borderId="17" xfId="0" applyFont="1" applyFill="1" applyBorder="1" applyAlignment="1" applyProtection="1">
      <alignment horizontal="center" vertical="center" shrinkToFit="1"/>
    </xf>
    <xf numFmtId="0" fontId="35" fillId="0" borderId="4" xfId="0" applyFont="1" applyFill="1" applyBorder="1" applyAlignment="1" applyProtection="1">
      <alignment horizontal="center" vertical="center" shrinkToFit="1"/>
    </xf>
    <xf numFmtId="0" fontId="35" fillId="0" borderId="16" xfId="0" applyFont="1" applyFill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 shrinkToFit="1"/>
    </xf>
    <xf numFmtId="0" fontId="0" fillId="0" borderId="2" xfId="0" applyFill="1" applyBorder="1" applyAlignment="1" applyProtection="1">
      <alignment horizontal="center" vertical="center" textRotation="255" shrinkToFit="1"/>
    </xf>
    <xf numFmtId="0" fontId="0" fillId="0" borderId="3" xfId="0" applyFill="1" applyBorder="1" applyAlignment="1" applyProtection="1">
      <alignment horizontal="center" vertical="center" textRotation="255" shrinkToFit="1"/>
    </xf>
    <xf numFmtId="0" fontId="0" fillId="0" borderId="28" xfId="0" applyFill="1" applyBorder="1" applyAlignment="1" applyProtection="1">
      <alignment horizontal="center" vertical="center" textRotation="255" shrinkToFit="1"/>
    </xf>
    <xf numFmtId="0" fontId="0" fillId="0" borderId="0" xfId="0" applyFill="1" applyBorder="1" applyAlignment="1" applyProtection="1">
      <alignment horizontal="center" vertical="center" textRotation="255" shrinkToFit="1"/>
    </xf>
    <xf numFmtId="0" fontId="0" fillId="0" borderId="29" xfId="0" applyFill="1" applyBorder="1" applyAlignment="1" applyProtection="1">
      <alignment horizontal="center" vertical="center" textRotation="255" shrinkToFit="1"/>
    </xf>
    <xf numFmtId="0" fontId="0" fillId="0" borderId="4" xfId="0" applyFill="1" applyBorder="1" applyAlignment="1" applyProtection="1">
      <alignment horizontal="center" vertical="center" textRotation="255" shrinkToFit="1"/>
    </xf>
    <xf numFmtId="0" fontId="35" fillId="0" borderId="10" xfId="0" applyFont="1" applyFill="1" applyBorder="1" applyAlignment="1" applyProtection="1">
      <alignment horizontal="center" vertical="center" shrinkToFit="1"/>
    </xf>
    <xf numFmtId="0" fontId="35" fillId="0" borderId="15" xfId="0" applyFont="1" applyFill="1" applyBorder="1" applyAlignment="1" applyProtection="1">
      <alignment horizontal="center" vertical="center" shrinkToFit="1"/>
    </xf>
    <xf numFmtId="0" fontId="35" fillId="0" borderId="30" xfId="0" applyFont="1" applyFill="1" applyBorder="1" applyAlignment="1" applyProtection="1">
      <alignment horizontal="center" vertical="center" shrinkToFit="1"/>
    </xf>
    <xf numFmtId="0" fontId="35" fillId="0" borderId="31" xfId="0" applyFont="1" applyFill="1" applyBorder="1" applyAlignment="1" applyProtection="1">
      <alignment horizontal="center" vertical="center" shrinkToFit="1"/>
    </xf>
    <xf numFmtId="38" fontId="42" fillId="0" borderId="32" xfId="17" applyFont="1" applyFill="1" applyBorder="1" applyAlignment="1" applyProtection="1">
      <alignment horizontal="right" vertical="center" shrinkToFit="1"/>
    </xf>
    <xf numFmtId="38" fontId="42" fillId="0" borderId="8" xfId="17" applyFont="1" applyFill="1" applyBorder="1" applyAlignment="1" applyProtection="1">
      <alignment horizontal="right" vertical="center" shrinkToFit="1"/>
    </xf>
    <xf numFmtId="38" fontId="42" fillId="0" borderId="33" xfId="17" applyFont="1" applyFill="1" applyBorder="1" applyAlignment="1" applyProtection="1">
      <alignment horizontal="right" vertical="center" shrinkToFit="1"/>
    </xf>
    <xf numFmtId="38" fontId="35" fillId="0" borderId="15" xfId="17" applyFont="1" applyFill="1" applyBorder="1" applyAlignment="1" applyProtection="1">
      <alignment horizontal="center" vertical="center" shrinkToFit="1"/>
    </xf>
    <xf numFmtId="38" fontId="35" fillId="0" borderId="30" xfId="17" applyFont="1" applyFill="1" applyBorder="1" applyAlignment="1" applyProtection="1">
      <alignment horizontal="center" vertical="center" shrinkToFit="1"/>
    </xf>
    <xf numFmtId="38" fontId="35" fillId="0" borderId="31" xfId="17" applyFont="1" applyFill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5" fontId="4" fillId="0" borderId="38" xfId="0" applyNumberFormat="1" applyFont="1" applyBorder="1" applyAlignment="1" applyProtection="1">
      <alignment horizontal="left" vertical="center" shrinkToFit="1"/>
    </xf>
    <xf numFmtId="0" fontId="32" fillId="0" borderId="2" xfId="0" applyFont="1" applyFill="1" applyBorder="1" applyAlignment="1" applyProtection="1">
      <alignment horizontal="center" vertical="center" textRotation="255" shrinkToFit="1"/>
    </xf>
    <xf numFmtId="0" fontId="35" fillId="0" borderId="3" xfId="0" applyFont="1" applyFill="1" applyBorder="1" applyAlignment="1" applyProtection="1">
      <alignment horizontal="center" vertical="center" textRotation="255" shrinkToFit="1"/>
    </xf>
    <xf numFmtId="0" fontId="35" fillId="0" borderId="28" xfId="0" applyFont="1" applyFill="1" applyBorder="1" applyAlignment="1" applyProtection="1">
      <alignment horizontal="center" vertical="center" textRotation="255" shrinkToFit="1"/>
    </xf>
    <xf numFmtId="0" fontId="35" fillId="0" borderId="0" xfId="0" applyFont="1" applyFill="1" applyBorder="1" applyAlignment="1" applyProtection="1">
      <alignment horizontal="center" vertical="center" textRotation="255" shrinkToFit="1"/>
    </xf>
    <xf numFmtId="0" fontId="35" fillId="0" borderId="29" xfId="0" applyFont="1" applyFill="1" applyBorder="1" applyAlignment="1" applyProtection="1">
      <alignment horizontal="center" vertical="center" textRotation="255" shrinkToFit="1"/>
    </xf>
    <xf numFmtId="0" fontId="35" fillId="0" borderId="4" xfId="0" applyFont="1" applyFill="1" applyBorder="1" applyAlignment="1" applyProtection="1">
      <alignment horizontal="center" vertical="center" textRotation="255" shrinkToFit="1"/>
    </xf>
    <xf numFmtId="0" fontId="35" fillId="0" borderId="0" xfId="0" applyFont="1" applyFill="1" applyBorder="1" applyAlignment="1" applyProtection="1">
      <alignment horizontal="center" vertical="center" shrinkToFit="1"/>
    </xf>
    <xf numFmtId="0" fontId="40" fillId="0" borderId="2" xfId="0" applyFont="1" applyFill="1" applyBorder="1" applyAlignment="1" applyProtection="1">
      <alignment horizontal="center" vertical="center" shrinkToFit="1"/>
    </xf>
    <xf numFmtId="0" fontId="40" fillId="0" borderId="29" xfId="0" applyFont="1" applyFill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 shrinkToFit="1"/>
    </xf>
    <xf numFmtId="0" fontId="46" fillId="2" borderId="0" xfId="0" applyFont="1" applyFill="1" applyBorder="1" applyAlignment="1" applyProtection="1">
      <alignment horizontal="center" vertical="center"/>
    </xf>
    <xf numFmtId="0" fontId="48" fillId="0" borderId="0" xfId="0" applyFont="1" applyBorder="1" applyAlignment="1" applyProtection="1">
      <alignment horizontal="center" vertical="center"/>
    </xf>
    <xf numFmtId="0" fontId="44" fillId="0" borderId="1" xfId="0" applyFont="1" applyBorder="1" applyAlignment="1" applyProtection="1">
      <alignment horizontal="center" vertical="center" shrinkToFit="1"/>
    </xf>
    <xf numFmtId="0" fontId="47" fillId="0" borderId="0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justifyLastLine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1" xfId="0" quotePrefix="1" applyFont="1" applyFill="1" applyBorder="1" applyAlignment="1" applyProtection="1">
      <alignment horizontal="center" vertical="center" justifyLastLine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39" fillId="0" borderId="1" xfId="0" applyFont="1" applyBorder="1" applyAlignment="1" applyProtection="1">
      <alignment horizontal="center" vertical="center"/>
      <protection locked="0"/>
    </xf>
    <xf numFmtId="0" fontId="39" fillId="3" borderId="1" xfId="0" applyFont="1" applyFill="1" applyBorder="1" applyAlignment="1" applyProtection="1">
      <alignment horizontal="center" vertical="center" wrapText="1"/>
    </xf>
    <xf numFmtId="0" fontId="39" fillId="3" borderId="1" xfId="0" quotePrefix="1" applyFont="1" applyFill="1" applyBorder="1" applyAlignment="1" applyProtection="1">
      <alignment horizontal="center" vertical="center" justifyLastLine="1"/>
    </xf>
    <xf numFmtId="0" fontId="39" fillId="3" borderId="1" xfId="0" applyFont="1" applyFill="1" applyBorder="1" applyAlignment="1" applyProtection="1">
      <alignment horizontal="center" vertical="center" justifyLastLine="1"/>
    </xf>
    <xf numFmtId="0" fontId="39" fillId="0" borderId="1" xfId="0" applyFont="1" applyBorder="1" applyAlignment="1" applyProtection="1">
      <alignment horizontal="center" vertical="center"/>
    </xf>
    <xf numFmtId="0" fontId="39" fillId="0" borderId="43" xfId="0" applyFont="1" applyBorder="1" applyAlignment="1" applyProtection="1">
      <alignment horizontal="center" vertical="center"/>
    </xf>
    <xf numFmtId="0" fontId="39" fillId="0" borderId="2" xfId="0" applyFont="1" applyBorder="1" applyAlignment="1" applyProtection="1">
      <alignment horizontal="center" vertical="center"/>
    </xf>
    <xf numFmtId="0" fontId="39" fillId="0" borderId="3" xfId="0" applyFont="1" applyBorder="1" applyAlignment="1" applyProtection="1">
      <alignment horizontal="center" vertical="center"/>
    </xf>
    <xf numFmtId="0" fontId="39" fillId="0" borderId="17" xfId="0" applyFont="1" applyBorder="1" applyAlignment="1" applyProtection="1">
      <alignment horizontal="center" vertical="center"/>
    </xf>
    <xf numFmtId="0" fontId="39" fillId="0" borderId="29" xfId="0" applyFont="1" applyBorder="1" applyAlignment="1" applyProtection="1">
      <alignment horizontal="center" vertical="center"/>
    </xf>
    <xf numFmtId="0" fontId="39" fillId="0" borderId="4" xfId="0" applyFont="1" applyBorder="1" applyAlignment="1" applyProtection="1">
      <alignment horizontal="center" vertical="center"/>
    </xf>
    <xf numFmtId="0" fontId="39" fillId="0" borderId="16" xfId="0" applyFont="1" applyBorder="1" applyAlignment="1" applyProtection="1">
      <alignment horizontal="center" vertical="center"/>
    </xf>
    <xf numFmtId="0" fontId="51" fillId="6" borderId="0" xfId="0" applyFont="1" applyFill="1" applyAlignment="1" applyProtection="1">
      <alignment horizontal="center" vertical="center"/>
    </xf>
    <xf numFmtId="0" fontId="50" fillId="0" borderId="0" xfId="0" applyFont="1" applyAlignment="1" applyProtection="1">
      <alignment horizontal="center" vertical="center"/>
    </xf>
    <xf numFmtId="0" fontId="22" fillId="0" borderId="1" xfId="0" applyFont="1" applyBorder="1" applyAlignment="1">
      <alignment horizontal="center" vertical="center" shrinkToFit="1"/>
    </xf>
    <xf numFmtId="0" fontId="20" fillId="5" borderId="27" xfId="0" applyFont="1" applyFill="1" applyBorder="1" applyAlignment="1">
      <alignment horizontal="center" vertical="top" textRotation="255" shrinkToFit="1"/>
    </xf>
    <xf numFmtId="0" fontId="20" fillId="4" borderId="27" xfId="0" applyFont="1" applyFill="1" applyBorder="1" applyAlignment="1">
      <alignment horizontal="center" vertical="top" textRotation="255" shrinkToFit="1"/>
    </xf>
    <xf numFmtId="0" fontId="20" fillId="4" borderId="27" xfId="0" applyFont="1" applyFill="1" applyBorder="1" applyAlignment="1">
      <alignment horizontal="center" vertical="top" textRotation="255" wrapText="1" shrinkToFit="1"/>
    </xf>
    <xf numFmtId="0" fontId="20" fillId="5" borderId="19" xfId="0" applyFont="1" applyFill="1" applyBorder="1" applyAlignment="1">
      <alignment horizontal="center" vertical="top" textRotation="255" shrinkToFit="1"/>
    </xf>
    <xf numFmtId="0" fontId="20" fillId="4" borderId="19" xfId="0" applyFont="1" applyFill="1" applyBorder="1" applyAlignment="1">
      <alignment horizontal="center" vertical="top" textRotation="255" shrinkToFit="1"/>
    </xf>
    <xf numFmtId="0" fontId="20" fillId="5" borderId="18" xfId="0" applyFont="1" applyFill="1" applyBorder="1" applyAlignment="1">
      <alignment horizontal="center" vertical="top" textRotation="255" shrinkToFit="1"/>
    </xf>
    <xf numFmtId="0" fontId="20" fillId="4" borderId="18" xfId="0" applyFont="1" applyFill="1" applyBorder="1" applyAlignment="1">
      <alignment horizontal="center" vertical="top" textRotation="255" shrinkToFit="1"/>
    </xf>
    <xf numFmtId="0" fontId="21" fillId="2" borderId="1" xfId="0" quotePrefix="1" applyFont="1" applyFill="1" applyBorder="1" applyAlignment="1">
      <alignment horizontal="center" vertical="center"/>
    </xf>
    <xf numFmtId="0" fontId="21" fillId="0" borderId="0" xfId="0" quotePrefix="1" applyFont="1" applyFill="1" applyAlignment="1" applyProtection="1">
      <alignment horizontal="center" vertical="center"/>
    </xf>
    <xf numFmtId="0" fontId="50" fillId="0" borderId="0" xfId="0" applyFont="1" applyFill="1" applyAlignment="1" applyProtection="1">
      <alignment horizontal="center" vertical="center"/>
    </xf>
    <xf numFmtId="0" fontId="2" fillId="0" borderId="0" xfId="0" applyFont="1" applyFill="1" applyProtection="1">
      <alignment vertical="center"/>
    </xf>
  </cellXfs>
  <cellStyles count="18">
    <cellStyle name="Calc Currency (0)" xfId="4"/>
    <cellStyle name="entry" xfId="5"/>
    <cellStyle name="Header1" xfId="6"/>
    <cellStyle name="Header2" xfId="7"/>
    <cellStyle name="Normal_#18-Internet" xfId="8"/>
    <cellStyle name="price" xfId="9"/>
    <cellStyle name="revised" xfId="10"/>
    <cellStyle name="section" xfId="11"/>
    <cellStyle name="title" xfId="12"/>
    <cellStyle name="桁区切り" xfId="17" builtinId="6"/>
    <cellStyle name="桁区切り 2" xfId="2"/>
    <cellStyle name="通貨 2" xfId="3"/>
    <cellStyle name="標準" xfId="0" builtinId="0"/>
    <cellStyle name="標準 2" xfId="1"/>
    <cellStyle name="標準 2 2" xfId="13"/>
    <cellStyle name="標準 3" xfId="14"/>
    <cellStyle name="標準 4" xfId="15"/>
    <cellStyle name="未定義" xfId="16"/>
  </cellStyles>
  <dxfs count="23"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228600</xdr:colOff>
      <xdr:row>3</xdr:row>
      <xdr:rowOff>47625</xdr:rowOff>
    </xdr:from>
    <xdr:to>
      <xdr:col>13</xdr:col>
      <xdr:colOff>66675</xdr:colOff>
      <xdr:row>4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7134225" y="866775"/>
          <a:ext cx="41910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257735</xdr:colOff>
      <xdr:row>18</xdr:row>
      <xdr:rowOff>67236</xdr:rowOff>
    </xdr:from>
    <xdr:to>
      <xdr:col>17</xdr:col>
      <xdr:colOff>381000</xdr:colOff>
      <xdr:row>31</xdr:row>
      <xdr:rowOff>22412</xdr:rowOff>
    </xdr:to>
    <xdr:sp macro="" textlink="">
      <xdr:nvSpPr>
        <xdr:cNvPr id="3" name="テキスト ボックス 2"/>
        <xdr:cNvSpPr txBox="1"/>
      </xdr:nvSpPr>
      <xdr:spPr>
        <a:xfrm>
          <a:off x="4179794" y="4224618"/>
          <a:ext cx="6768353" cy="2745441"/>
        </a:xfrm>
        <a:prstGeom prst="rect">
          <a:avLst/>
        </a:prstGeom>
        <a:solidFill>
          <a:srgbClr val="FFFF66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注意点①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全角にて入力します。苗字と名前の間に全角スペースを１つ入れてください。</a:t>
          </a:r>
          <a:endParaRPr lang="en-US" altLang="ja-JP" sz="10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５文字以上の氏名にはスペースが入りません。</a:t>
          </a:r>
          <a:endParaRPr lang="en-US" altLang="ja-JP" sz="10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（例）３文字の氏名　→　「北海＿始」（苗字と名前の間に全角スペースを１つ入れる）</a:t>
          </a:r>
          <a:endParaRPr lang="en-US" altLang="ja-JP" sz="10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４文字の氏名　→　「</a:t>
          </a:r>
          <a:r>
            <a:rPr lang="ja-JP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北海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＿太郎」（苗字と名前の間に全角スペースを１つ入れる）</a:t>
          </a:r>
          <a:endParaRPr lang="en-US" altLang="ja-JP" sz="10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５文字の氏名　→　「</a:t>
          </a:r>
          <a:r>
            <a:rPr lang="ja-JP" altLang="ja-JP" sz="10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北海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＿一郎太」（苗字と名前の間に全角スペースを１つ入れる）</a:t>
          </a:r>
          <a:r>
            <a:rPr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endParaRPr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注意点②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「最高記録」は半角英数で入力して下さい。</a:t>
          </a:r>
          <a:endParaRPr lang="en-US" altLang="ja-JP" sz="10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（例））「１１秒９８」→</a:t>
          </a:r>
          <a:r>
            <a:rPr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lang="en-US" altLang="ja-JP" sz="10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11.98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endParaRPr lang="en-US" altLang="ja-JP" sz="10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「１２ｍ７６」→</a:t>
          </a:r>
          <a:r>
            <a:rPr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lang="en-US" altLang="ja-JP" sz="10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12.76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endParaRPr lang="en-US" altLang="ja-JP" sz="10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「１７分０秒１１」 　→</a:t>
          </a:r>
          <a:r>
            <a:rPr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lang="en-US" altLang="ja-JP" sz="10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17.00.11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</a:t>
          </a:r>
          <a:endParaRPr lang="en-US" altLang="ja-JP" sz="10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注意点③</a:t>
          </a:r>
          <a:endParaRPr kumimoji="1" lang="en-US" altLang="ja-JP" sz="10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半角数字を使ってください。＋の場合は数字のみです！</a:t>
          </a:r>
        </a:p>
        <a:p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+1.5⇒【1.5】</a:t>
          </a:r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のみ　　</a:t>
          </a:r>
          <a:r>
            <a:rPr kumimoji="1" lang="en-US" altLang="ja-JP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-1.6⇒【-1.6】</a:t>
          </a:r>
        </a:p>
        <a:p>
          <a:r>
            <a:rPr kumimoji="1" lang="ja-JP" altLang="en-US" sz="1000">
              <a:solidFill>
                <a:srgbClr val="FF0000"/>
              </a:solidFill>
            </a:rPr>
            <a:t>リレーのタイムも忘れずに記入して下さい！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  <xdr:twoCellAnchor>
    <xdr:from>
      <xdr:col>12</xdr:col>
      <xdr:colOff>22412</xdr:colOff>
      <xdr:row>2</xdr:row>
      <xdr:rowOff>280147</xdr:rowOff>
    </xdr:from>
    <xdr:to>
      <xdr:col>12</xdr:col>
      <xdr:colOff>526677</xdr:colOff>
      <xdr:row>4</xdr:row>
      <xdr:rowOff>100853</xdr:rowOff>
    </xdr:to>
    <xdr:sp macro="" textlink="">
      <xdr:nvSpPr>
        <xdr:cNvPr id="2" name="円/楕円 1"/>
        <xdr:cNvSpPr/>
      </xdr:nvSpPr>
      <xdr:spPr>
        <a:xfrm>
          <a:off x="6947647" y="762000"/>
          <a:ext cx="504265" cy="493059"/>
        </a:xfrm>
        <a:prstGeom prst="ellipse">
          <a:avLst/>
        </a:prstGeom>
        <a:solidFill>
          <a:srgbClr val="FF0000">
            <a:alpha val="73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56029</xdr:colOff>
      <xdr:row>2</xdr:row>
      <xdr:rowOff>324970</xdr:rowOff>
    </xdr:from>
    <xdr:to>
      <xdr:col>1</xdr:col>
      <xdr:colOff>291353</xdr:colOff>
      <xdr:row>4</xdr:row>
      <xdr:rowOff>33618</xdr:rowOff>
    </xdr:to>
    <xdr:sp macro="" textlink="">
      <xdr:nvSpPr>
        <xdr:cNvPr id="4" name="角丸四角形 3"/>
        <xdr:cNvSpPr/>
      </xdr:nvSpPr>
      <xdr:spPr>
        <a:xfrm>
          <a:off x="56029" y="806823"/>
          <a:ext cx="560295" cy="381001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381000</xdr:colOff>
      <xdr:row>3</xdr:row>
      <xdr:rowOff>212912</xdr:rowOff>
    </xdr:from>
    <xdr:to>
      <xdr:col>3</xdr:col>
      <xdr:colOff>336177</xdr:colOff>
      <xdr:row>6</xdr:row>
      <xdr:rowOff>11206</xdr:rowOff>
    </xdr:to>
    <xdr:sp macro="" textlink="">
      <xdr:nvSpPr>
        <xdr:cNvPr id="5" name="角丸四角形吹き出し 4"/>
        <xdr:cNvSpPr/>
      </xdr:nvSpPr>
      <xdr:spPr>
        <a:xfrm>
          <a:off x="1030941" y="1030941"/>
          <a:ext cx="918883" cy="526677"/>
        </a:xfrm>
        <a:prstGeom prst="wedgeRoundRectCallout">
          <a:avLst>
            <a:gd name="adj1" fmla="val -83028"/>
            <a:gd name="adj2" fmla="val -35227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必ず選択して下さい！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228600</xdr:colOff>
      <xdr:row>8</xdr:row>
      <xdr:rowOff>47625</xdr:rowOff>
    </xdr:from>
    <xdr:to>
      <xdr:col>22</xdr:col>
      <xdr:colOff>66675</xdr:colOff>
      <xdr:row>9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7134225" y="866775"/>
          <a:ext cx="41910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3</xdr:row>
      <xdr:rowOff>0</xdr:rowOff>
    </xdr:from>
    <xdr:to>
      <xdr:col>11</xdr:col>
      <xdr:colOff>66675</xdr:colOff>
      <xdr:row>3</xdr:row>
      <xdr:rowOff>66675</xdr:rowOff>
    </xdr:to>
    <xdr:sp macro="" textlink="">
      <xdr:nvSpPr>
        <xdr:cNvPr id="2" name="テキスト ボックス 1"/>
        <xdr:cNvSpPr txBox="1"/>
      </xdr:nvSpPr>
      <xdr:spPr>
        <a:xfrm>
          <a:off x="7372350" y="866775"/>
          <a:ext cx="41910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G56"/>
  <sheetViews>
    <sheetView tabSelected="1" view="pageBreakPreview" zoomScaleNormal="100" zoomScaleSheetLayoutView="100" workbookViewId="0">
      <selection activeCell="E1" sqref="A1:M1"/>
    </sheetView>
  </sheetViews>
  <sheetFormatPr defaultColWidth="9" defaultRowHeight="13.5" zeroHeight="1" x14ac:dyDescent="0.15"/>
  <cols>
    <col min="1" max="2" width="4.25" style="31" customWidth="1"/>
    <col min="3" max="3" width="12.625" style="31" customWidth="1"/>
    <col min="4" max="4" width="8.5" style="31" bestFit="1" customWidth="1"/>
    <col min="5" max="5" width="3.5" style="31" bestFit="1" customWidth="1"/>
    <col min="6" max="6" width="5.375" style="31" customWidth="1"/>
    <col min="7" max="7" width="9.5" style="31" bestFit="1" customWidth="1"/>
    <col min="8" max="8" width="7.5" style="31" bestFit="1" customWidth="1"/>
    <col min="9" max="9" width="7.625" style="31" customWidth="1"/>
    <col min="10" max="10" width="10.75" style="31" customWidth="1"/>
    <col min="11" max="11" width="6.375" style="31" customWidth="1"/>
    <col min="12" max="12" width="13.5" style="31" customWidth="1"/>
    <col min="13" max="13" width="7.625" style="31" customWidth="1"/>
    <col min="14" max="14" width="10.75" style="31" customWidth="1"/>
    <col min="15" max="15" width="6.375" style="31" customWidth="1"/>
    <col min="16" max="16" width="13.5" style="31" customWidth="1"/>
    <col min="17" max="17" width="8.375" style="31" bestFit="1" customWidth="1"/>
    <col min="18" max="18" width="8.5" style="31" bestFit="1" customWidth="1"/>
    <col min="19" max="19" width="2.125" style="31" customWidth="1"/>
    <col min="20" max="21" width="8.5" style="31" customWidth="1"/>
    <col min="22" max="22" width="12.25" style="31" customWidth="1"/>
    <col min="23" max="24" width="9" style="31"/>
    <col min="25" max="26" width="5.5" style="31" customWidth="1"/>
    <col min="27" max="28" width="9.5" style="31" customWidth="1"/>
    <col min="29" max="29" width="10" style="31" customWidth="1"/>
    <col min="30" max="30" width="9.25" style="31" customWidth="1"/>
    <col min="31" max="16384" width="9" style="31"/>
  </cols>
  <sheetData>
    <row r="1" spans="1:33" ht="28.5" x14ac:dyDescent="0.15">
      <c r="A1" s="88" t="s">
        <v>35</v>
      </c>
      <c r="B1" s="88"/>
      <c r="C1" s="88"/>
      <c r="D1" s="88"/>
      <c r="E1" s="87" t="s">
        <v>36</v>
      </c>
      <c r="F1" s="87"/>
      <c r="G1" s="87"/>
      <c r="H1" s="87"/>
      <c r="I1" s="87"/>
      <c r="J1" s="87"/>
      <c r="K1" s="87"/>
      <c r="L1" s="87"/>
      <c r="M1" s="87"/>
      <c r="N1" s="87" t="s">
        <v>37</v>
      </c>
      <c r="O1" s="87"/>
      <c r="P1" s="87"/>
      <c r="Q1" s="87"/>
      <c r="R1" s="87"/>
      <c r="S1" s="30"/>
      <c r="T1" s="30"/>
      <c r="U1" s="30"/>
      <c r="V1" s="30"/>
    </row>
    <row r="2" spans="1:33" ht="9.75" customHeight="1" x14ac:dyDescent="0.15">
      <c r="A2" s="29"/>
      <c r="B2" s="29"/>
      <c r="C2" s="32"/>
      <c r="D2" s="32"/>
      <c r="E2" s="29"/>
      <c r="F2" s="29"/>
      <c r="G2" s="29"/>
      <c r="H2" s="33"/>
      <c r="I2" s="33"/>
      <c r="J2" s="34"/>
      <c r="K2" s="33"/>
      <c r="L2" s="33"/>
      <c r="M2" s="33"/>
      <c r="N2" s="33"/>
      <c r="O2" s="33"/>
      <c r="P2" s="33"/>
      <c r="Q2" s="29"/>
      <c r="R2" s="29"/>
      <c r="S2" s="29"/>
      <c r="T2" s="29"/>
      <c r="U2" s="29"/>
      <c r="V2" s="29"/>
    </row>
    <row r="3" spans="1:33" ht="26.25" customHeight="1" x14ac:dyDescent="0.15">
      <c r="A3" s="117" t="s">
        <v>154</v>
      </c>
      <c r="B3" s="117"/>
      <c r="C3" s="127" t="s">
        <v>153</v>
      </c>
      <c r="D3" s="91" t="s">
        <v>253</v>
      </c>
      <c r="E3" s="91"/>
      <c r="F3" s="91"/>
      <c r="G3" s="91"/>
      <c r="H3" s="91"/>
      <c r="I3" s="93" t="s">
        <v>1</v>
      </c>
      <c r="J3" s="93"/>
      <c r="K3" s="95" t="s">
        <v>111</v>
      </c>
      <c r="L3" s="95"/>
      <c r="M3" s="95"/>
      <c r="N3" s="93" t="s">
        <v>5</v>
      </c>
      <c r="O3" s="93"/>
      <c r="P3" s="95" t="s">
        <v>263</v>
      </c>
      <c r="Q3" s="95"/>
      <c r="R3" s="95"/>
      <c r="S3" s="35"/>
      <c r="T3" s="35"/>
      <c r="U3" s="35"/>
      <c r="V3" s="35"/>
    </row>
    <row r="4" spans="1:33" ht="26.25" customHeight="1" x14ac:dyDescent="0.15">
      <c r="A4" s="128" t="s">
        <v>156</v>
      </c>
      <c r="B4" s="129"/>
      <c r="C4" s="127"/>
      <c r="D4" s="92" t="s">
        <v>261</v>
      </c>
      <c r="E4" s="92"/>
      <c r="F4" s="92"/>
      <c r="G4" s="92"/>
      <c r="H4" s="92"/>
      <c r="I4" s="94" t="s">
        <v>38</v>
      </c>
      <c r="J4" s="94"/>
      <c r="K4" s="96" t="s">
        <v>262</v>
      </c>
      <c r="L4" s="97"/>
      <c r="M4" s="98"/>
      <c r="N4" s="94" t="s">
        <v>39</v>
      </c>
      <c r="O4" s="94"/>
      <c r="P4" s="95" t="s">
        <v>264</v>
      </c>
      <c r="Q4" s="95"/>
      <c r="R4" s="95"/>
      <c r="S4" s="35"/>
      <c r="T4" s="35"/>
      <c r="U4" s="35"/>
      <c r="V4" s="35"/>
    </row>
    <row r="5" spans="1:33" ht="9.75" customHeight="1" x14ac:dyDescent="0.15"/>
    <row r="6" spans="1:33" ht="21" customHeight="1" x14ac:dyDescent="0.15">
      <c r="A6" s="117" t="s">
        <v>47</v>
      </c>
      <c r="B6" s="132" t="s">
        <v>140</v>
      </c>
      <c r="C6" s="118" t="s">
        <v>0</v>
      </c>
      <c r="D6" s="119" t="s">
        <v>50</v>
      </c>
      <c r="E6" s="120" t="s">
        <v>4</v>
      </c>
      <c r="F6" s="99" t="s">
        <v>244</v>
      </c>
      <c r="G6" s="120" t="s">
        <v>31</v>
      </c>
      <c r="H6" s="121" t="s">
        <v>34</v>
      </c>
      <c r="I6" s="117" t="s">
        <v>2</v>
      </c>
      <c r="J6" s="117"/>
      <c r="K6" s="117"/>
      <c r="L6" s="117"/>
      <c r="M6" s="117"/>
      <c r="N6" s="117"/>
      <c r="O6" s="117"/>
      <c r="P6" s="117"/>
      <c r="Q6" s="89" t="s">
        <v>48</v>
      </c>
      <c r="R6" s="89" t="s">
        <v>49</v>
      </c>
      <c r="S6" s="36"/>
      <c r="T6" s="89" t="s">
        <v>203</v>
      </c>
      <c r="U6" s="89" t="s">
        <v>204</v>
      </c>
      <c r="V6" s="89" t="s">
        <v>210</v>
      </c>
      <c r="X6" s="86"/>
      <c r="Y6" s="111" t="s">
        <v>140</v>
      </c>
      <c r="Z6" s="130" t="s">
        <v>51</v>
      </c>
      <c r="AA6" s="86" t="s">
        <v>103</v>
      </c>
      <c r="AB6" s="130" t="s">
        <v>116</v>
      </c>
      <c r="AC6" s="131" t="s">
        <v>118</v>
      </c>
      <c r="AD6" s="131" t="s">
        <v>119</v>
      </c>
      <c r="AE6" s="89" t="s">
        <v>48</v>
      </c>
      <c r="AF6" s="125" t="s">
        <v>49</v>
      </c>
      <c r="AG6" s="86" t="s">
        <v>244</v>
      </c>
    </row>
    <row r="7" spans="1:33" ht="21" customHeight="1" x14ac:dyDescent="0.15">
      <c r="A7" s="117"/>
      <c r="B7" s="133"/>
      <c r="C7" s="118"/>
      <c r="D7" s="119"/>
      <c r="E7" s="120"/>
      <c r="F7" s="100"/>
      <c r="G7" s="120"/>
      <c r="H7" s="122"/>
      <c r="I7" s="37" t="s">
        <v>29</v>
      </c>
      <c r="J7" s="38" t="s">
        <v>3</v>
      </c>
      <c r="K7" s="38" t="s">
        <v>32</v>
      </c>
      <c r="L7" s="39" t="s">
        <v>33</v>
      </c>
      <c r="M7" s="37" t="s">
        <v>30</v>
      </c>
      <c r="N7" s="38" t="s">
        <v>3</v>
      </c>
      <c r="O7" s="38" t="s">
        <v>32</v>
      </c>
      <c r="P7" s="39" t="s">
        <v>33</v>
      </c>
      <c r="Q7" s="90"/>
      <c r="R7" s="90"/>
      <c r="S7" s="40"/>
      <c r="T7" s="89"/>
      <c r="U7" s="89"/>
      <c r="V7" s="89"/>
      <c r="X7" s="86"/>
      <c r="Y7" s="111"/>
      <c r="Z7" s="130"/>
      <c r="AA7" s="86"/>
      <c r="AB7" s="130"/>
      <c r="AC7" s="131"/>
      <c r="AD7" s="131"/>
      <c r="AE7" s="90"/>
      <c r="AF7" s="126"/>
      <c r="AG7" s="86"/>
    </row>
    <row r="8" spans="1:33" ht="17.100000000000001" customHeight="1" x14ac:dyDescent="0.15">
      <c r="A8" s="41">
        <v>1</v>
      </c>
      <c r="B8" s="58" t="s">
        <v>118</v>
      </c>
      <c r="C8" s="58" t="s">
        <v>256</v>
      </c>
      <c r="D8" s="59" t="s">
        <v>258</v>
      </c>
      <c r="E8" s="59">
        <v>3</v>
      </c>
      <c r="F8" s="59">
        <v>2002</v>
      </c>
      <c r="G8" s="59" t="s">
        <v>56</v>
      </c>
      <c r="H8" s="60" t="s">
        <v>111</v>
      </c>
      <c r="I8" s="58" t="s">
        <v>23</v>
      </c>
      <c r="J8" s="59" t="s">
        <v>260</v>
      </c>
      <c r="K8" s="59"/>
      <c r="L8" s="60"/>
      <c r="M8" s="58" t="s">
        <v>174</v>
      </c>
      <c r="N8" s="59">
        <v>6.56</v>
      </c>
      <c r="O8" s="59"/>
      <c r="P8" s="60"/>
      <c r="Q8" s="61" t="s">
        <v>141</v>
      </c>
      <c r="R8" s="61" t="s">
        <v>143</v>
      </c>
      <c r="S8" s="43"/>
      <c r="T8" s="42" t="str">
        <f>IF(I8="","",B8&amp;I8)</f>
        <v>男1500m</v>
      </c>
      <c r="U8" s="42" t="str">
        <f>IF(M8="","",B8&amp;M8)</f>
        <v>男走幅跳</v>
      </c>
      <c r="V8" s="42" t="str">
        <f>B8&amp;COUNTA(I8,M8)</f>
        <v>男2</v>
      </c>
      <c r="X8" s="44"/>
      <c r="Y8" s="45" t="s">
        <v>118</v>
      </c>
      <c r="Z8" s="46"/>
      <c r="AA8" s="41"/>
      <c r="AB8" s="46"/>
      <c r="AC8" s="44"/>
      <c r="AD8" s="44"/>
      <c r="AE8" s="44"/>
      <c r="AF8" s="84"/>
      <c r="AG8" s="44"/>
    </row>
    <row r="9" spans="1:33" ht="17.100000000000001" customHeight="1" x14ac:dyDescent="0.15">
      <c r="A9" s="41">
        <v>2</v>
      </c>
      <c r="B9" s="58" t="s">
        <v>119</v>
      </c>
      <c r="C9" s="58" t="s">
        <v>257</v>
      </c>
      <c r="D9" s="59" t="s">
        <v>259</v>
      </c>
      <c r="E9" s="59">
        <v>2</v>
      </c>
      <c r="F9" s="59">
        <v>2003</v>
      </c>
      <c r="G9" s="59" t="s">
        <v>56</v>
      </c>
      <c r="H9" s="60" t="s">
        <v>111</v>
      </c>
      <c r="I9" s="58" t="s">
        <v>25</v>
      </c>
      <c r="J9" s="59">
        <v>16.12</v>
      </c>
      <c r="K9" s="59"/>
      <c r="L9" s="60"/>
      <c r="M9" s="58" t="s">
        <v>177</v>
      </c>
      <c r="N9" s="59">
        <v>35.22</v>
      </c>
      <c r="O9" s="59"/>
      <c r="P9" s="60"/>
      <c r="Q9" s="61" t="s">
        <v>142</v>
      </c>
      <c r="R9" s="61" t="s">
        <v>144</v>
      </c>
      <c r="S9" s="43"/>
      <c r="T9" s="42" t="str">
        <f t="shared" ref="T9:T27" si="0">IF(I9="","",B9&amp;I9)</f>
        <v>女100mH</v>
      </c>
      <c r="U9" s="42" t="str">
        <f t="shared" ref="U9:U27" si="1">IF(M9="","",B9&amp;M9)</f>
        <v>女円盤投</v>
      </c>
      <c r="V9" s="42" t="str">
        <f t="shared" ref="V9:V27" si="2">B9&amp;COUNTA(I9,M9)</f>
        <v>女2</v>
      </c>
      <c r="X9" s="44" t="s">
        <v>155</v>
      </c>
      <c r="Y9" s="45" t="s">
        <v>119</v>
      </c>
      <c r="Z9" s="46">
        <v>1</v>
      </c>
      <c r="AA9" s="47" t="s">
        <v>56</v>
      </c>
      <c r="AB9" s="48" t="s">
        <v>115</v>
      </c>
      <c r="AC9" s="47" t="s">
        <v>120</v>
      </c>
      <c r="AD9" s="47" t="s">
        <v>120</v>
      </c>
      <c r="AE9" s="44" t="s">
        <v>141</v>
      </c>
      <c r="AF9" s="84" t="s">
        <v>143</v>
      </c>
      <c r="AG9" s="44">
        <v>1970</v>
      </c>
    </row>
    <row r="10" spans="1:33" ht="17.100000000000001" customHeight="1" x14ac:dyDescent="0.15">
      <c r="A10" s="41">
        <v>3</v>
      </c>
      <c r="B10" s="58"/>
      <c r="C10" s="58"/>
      <c r="D10" s="59"/>
      <c r="E10" s="59"/>
      <c r="F10" s="59"/>
      <c r="G10" s="59"/>
      <c r="H10" s="60"/>
      <c r="I10" s="58"/>
      <c r="J10" s="59"/>
      <c r="K10" s="59"/>
      <c r="L10" s="60"/>
      <c r="M10" s="58"/>
      <c r="N10" s="59"/>
      <c r="O10" s="59"/>
      <c r="P10" s="60"/>
      <c r="Q10" s="61"/>
      <c r="R10" s="61"/>
      <c r="S10" s="43"/>
      <c r="T10" s="42" t="str">
        <f t="shared" si="0"/>
        <v/>
      </c>
      <c r="U10" s="42" t="str">
        <f t="shared" si="1"/>
        <v/>
      </c>
      <c r="V10" s="42" t="str">
        <f t="shared" si="2"/>
        <v>0</v>
      </c>
      <c r="X10" s="44" t="s">
        <v>156</v>
      </c>
      <c r="Z10" s="46">
        <v>2</v>
      </c>
      <c r="AA10" s="47" t="s">
        <v>57</v>
      </c>
      <c r="AB10" s="48" t="s">
        <v>106</v>
      </c>
      <c r="AC10" s="47" t="s">
        <v>121</v>
      </c>
      <c r="AD10" s="47" t="s">
        <v>121</v>
      </c>
      <c r="AE10" s="44" t="s">
        <v>142</v>
      </c>
      <c r="AF10" s="84" t="s">
        <v>144</v>
      </c>
      <c r="AG10" s="44">
        <v>1971</v>
      </c>
    </row>
    <row r="11" spans="1:33" ht="17.100000000000001" customHeight="1" x14ac:dyDescent="0.15">
      <c r="A11" s="41">
        <v>4</v>
      </c>
      <c r="B11" s="58"/>
      <c r="C11" s="58"/>
      <c r="D11" s="59"/>
      <c r="E11" s="59"/>
      <c r="F11" s="59"/>
      <c r="G11" s="59"/>
      <c r="H11" s="60"/>
      <c r="I11" s="58"/>
      <c r="J11" s="59"/>
      <c r="K11" s="59"/>
      <c r="L11" s="60"/>
      <c r="M11" s="58"/>
      <c r="N11" s="59"/>
      <c r="O11" s="59"/>
      <c r="P11" s="60"/>
      <c r="Q11" s="61"/>
      <c r="R11" s="61"/>
      <c r="S11" s="43"/>
      <c r="T11" s="42" t="str">
        <f t="shared" si="0"/>
        <v/>
      </c>
      <c r="U11" s="42" t="str">
        <f t="shared" si="1"/>
        <v/>
      </c>
      <c r="V11" s="42" t="str">
        <f t="shared" si="2"/>
        <v>0</v>
      </c>
      <c r="X11" s="44" t="s">
        <v>157</v>
      </c>
      <c r="Z11" s="46">
        <v>3</v>
      </c>
      <c r="AA11" s="47" t="s">
        <v>58</v>
      </c>
      <c r="AB11" s="48" t="s">
        <v>105</v>
      </c>
      <c r="AC11" s="47" t="s">
        <v>122</v>
      </c>
      <c r="AD11" s="47" t="s">
        <v>122</v>
      </c>
      <c r="AG11" s="44">
        <v>1972</v>
      </c>
    </row>
    <row r="12" spans="1:33" ht="17.100000000000001" customHeight="1" x14ac:dyDescent="0.15">
      <c r="A12" s="41">
        <v>5</v>
      </c>
      <c r="B12" s="58"/>
      <c r="C12" s="58"/>
      <c r="D12" s="59"/>
      <c r="E12" s="59"/>
      <c r="F12" s="59"/>
      <c r="G12" s="59"/>
      <c r="H12" s="60"/>
      <c r="I12" s="58"/>
      <c r="J12" s="59"/>
      <c r="K12" s="59"/>
      <c r="L12" s="60"/>
      <c r="M12" s="58"/>
      <c r="N12" s="59"/>
      <c r="O12" s="59"/>
      <c r="P12" s="60"/>
      <c r="Q12" s="61"/>
      <c r="R12" s="61"/>
      <c r="S12" s="43"/>
      <c r="T12" s="42" t="str">
        <f t="shared" si="0"/>
        <v/>
      </c>
      <c r="U12" s="42" t="str">
        <f t="shared" si="1"/>
        <v/>
      </c>
      <c r="V12" s="42" t="str">
        <f t="shared" si="2"/>
        <v>0</v>
      </c>
      <c r="X12" s="44"/>
      <c r="Z12" s="46">
        <v>4</v>
      </c>
      <c r="AA12" s="47" t="s">
        <v>59</v>
      </c>
      <c r="AB12" s="48" t="s">
        <v>107</v>
      </c>
      <c r="AC12" s="47" t="s">
        <v>123</v>
      </c>
      <c r="AD12" s="47" t="s">
        <v>123</v>
      </c>
      <c r="AG12" s="44">
        <v>1973</v>
      </c>
    </row>
    <row r="13" spans="1:33" ht="17.100000000000001" customHeight="1" x14ac:dyDescent="0.15">
      <c r="A13" s="41">
        <v>6</v>
      </c>
      <c r="B13" s="58"/>
      <c r="C13" s="58"/>
      <c r="D13" s="59"/>
      <c r="E13" s="59"/>
      <c r="F13" s="59"/>
      <c r="G13" s="59"/>
      <c r="H13" s="60"/>
      <c r="I13" s="58"/>
      <c r="J13" s="59"/>
      <c r="K13" s="59"/>
      <c r="L13" s="60"/>
      <c r="M13" s="58"/>
      <c r="N13" s="59"/>
      <c r="O13" s="59"/>
      <c r="P13" s="60"/>
      <c r="Q13" s="61"/>
      <c r="R13" s="61"/>
      <c r="S13" s="43"/>
      <c r="T13" s="42" t="str">
        <f t="shared" si="0"/>
        <v/>
      </c>
      <c r="U13" s="42" t="str">
        <f t="shared" si="1"/>
        <v/>
      </c>
      <c r="V13" s="42" t="str">
        <f t="shared" si="2"/>
        <v>0</v>
      </c>
      <c r="Z13" s="46" t="s">
        <v>52</v>
      </c>
      <c r="AA13" s="47" t="s">
        <v>60</v>
      </c>
      <c r="AB13" s="48" t="s">
        <v>108</v>
      </c>
      <c r="AC13" s="47" t="s">
        <v>124</v>
      </c>
      <c r="AD13" s="47" t="s">
        <v>124</v>
      </c>
      <c r="AG13" s="44">
        <v>1974</v>
      </c>
    </row>
    <row r="14" spans="1:33" ht="17.100000000000001" customHeight="1" x14ac:dyDescent="0.15">
      <c r="A14" s="41">
        <v>7</v>
      </c>
      <c r="B14" s="58"/>
      <c r="C14" s="58"/>
      <c r="D14" s="59"/>
      <c r="E14" s="59"/>
      <c r="F14" s="59"/>
      <c r="G14" s="59"/>
      <c r="H14" s="60"/>
      <c r="I14" s="58"/>
      <c r="J14" s="59"/>
      <c r="K14" s="59"/>
      <c r="L14" s="60"/>
      <c r="M14" s="58"/>
      <c r="N14" s="59"/>
      <c r="O14" s="59"/>
      <c r="P14" s="60"/>
      <c r="Q14" s="61"/>
      <c r="R14" s="61"/>
      <c r="S14" s="43"/>
      <c r="T14" s="42" t="str">
        <f t="shared" si="0"/>
        <v/>
      </c>
      <c r="U14" s="42" t="str">
        <f t="shared" si="1"/>
        <v/>
      </c>
      <c r="V14" s="42" t="str">
        <f t="shared" si="2"/>
        <v>0</v>
      </c>
      <c r="Z14" s="46" t="s">
        <v>53</v>
      </c>
      <c r="AA14" s="47" t="s">
        <v>61</v>
      </c>
      <c r="AB14" s="48" t="s">
        <v>109</v>
      </c>
      <c r="AC14" s="47" t="s">
        <v>125</v>
      </c>
      <c r="AD14" s="47" t="s">
        <v>125</v>
      </c>
      <c r="AG14" s="44">
        <v>1975</v>
      </c>
    </row>
    <row r="15" spans="1:33" ht="17.100000000000001" customHeight="1" x14ac:dyDescent="0.15">
      <c r="A15" s="41">
        <v>8</v>
      </c>
      <c r="B15" s="58"/>
      <c r="C15" s="58"/>
      <c r="D15" s="59"/>
      <c r="E15" s="59"/>
      <c r="F15" s="59"/>
      <c r="G15" s="59"/>
      <c r="H15" s="60"/>
      <c r="I15" s="58"/>
      <c r="J15" s="59"/>
      <c r="K15" s="59"/>
      <c r="L15" s="60"/>
      <c r="M15" s="58"/>
      <c r="N15" s="59"/>
      <c r="O15" s="59"/>
      <c r="P15" s="60"/>
      <c r="Q15" s="61"/>
      <c r="R15" s="61"/>
      <c r="S15" s="43"/>
      <c r="T15" s="42" t="str">
        <f t="shared" si="0"/>
        <v/>
      </c>
      <c r="U15" s="42" t="str">
        <f t="shared" si="1"/>
        <v/>
      </c>
      <c r="V15" s="42" t="str">
        <f t="shared" si="2"/>
        <v>0</v>
      </c>
      <c r="Z15" s="46" t="s">
        <v>54</v>
      </c>
      <c r="AA15" s="47" t="s">
        <v>62</v>
      </c>
      <c r="AB15" s="48" t="s">
        <v>110</v>
      </c>
      <c r="AC15" s="47" t="s">
        <v>126</v>
      </c>
      <c r="AD15" s="47" t="s">
        <v>127</v>
      </c>
      <c r="AG15" s="44">
        <v>1976</v>
      </c>
    </row>
    <row r="16" spans="1:33" ht="17.100000000000001" customHeight="1" x14ac:dyDescent="0.15">
      <c r="A16" s="41">
        <v>9</v>
      </c>
      <c r="B16" s="58"/>
      <c r="C16" s="58"/>
      <c r="D16" s="59"/>
      <c r="E16" s="59"/>
      <c r="F16" s="59"/>
      <c r="G16" s="59"/>
      <c r="H16" s="60"/>
      <c r="I16" s="58"/>
      <c r="J16" s="59"/>
      <c r="K16" s="59"/>
      <c r="L16" s="60"/>
      <c r="M16" s="58"/>
      <c r="N16" s="59"/>
      <c r="O16" s="59"/>
      <c r="P16" s="60"/>
      <c r="Q16" s="61"/>
      <c r="R16" s="61"/>
      <c r="S16" s="43"/>
      <c r="T16" s="42" t="str">
        <f t="shared" si="0"/>
        <v/>
      </c>
      <c r="U16" s="42" t="str">
        <f t="shared" si="1"/>
        <v/>
      </c>
      <c r="V16" s="42" t="str">
        <f t="shared" si="2"/>
        <v>0</v>
      </c>
      <c r="Z16" s="46" t="s">
        <v>55</v>
      </c>
      <c r="AA16" s="47" t="s">
        <v>63</v>
      </c>
      <c r="AB16" s="48" t="s">
        <v>111</v>
      </c>
      <c r="AC16" s="47" t="s">
        <v>128</v>
      </c>
      <c r="AD16" s="47" t="s">
        <v>129</v>
      </c>
      <c r="AG16" s="44">
        <v>1977</v>
      </c>
    </row>
    <row r="17" spans="1:33" ht="17.100000000000001" customHeight="1" x14ac:dyDescent="0.15">
      <c r="A17" s="41">
        <v>10</v>
      </c>
      <c r="B17" s="58"/>
      <c r="C17" s="58"/>
      <c r="D17" s="59"/>
      <c r="E17" s="59"/>
      <c r="F17" s="59"/>
      <c r="G17" s="59"/>
      <c r="H17" s="60"/>
      <c r="I17" s="58"/>
      <c r="J17" s="59"/>
      <c r="K17" s="59"/>
      <c r="L17" s="60"/>
      <c r="M17" s="58"/>
      <c r="N17" s="59"/>
      <c r="O17" s="59"/>
      <c r="P17" s="60"/>
      <c r="Q17" s="61"/>
      <c r="R17" s="61"/>
      <c r="S17" s="43"/>
      <c r="T17" s="42" t="str">
        <f t="shared" si="0"/>
        <v/>
      </c>
      <c r="U17" s="42" t="str">
        <f t="shared" si="1"/>
        <v/>
      </c>
      <c r="V17" s="42" t="str">
        <f t="shared" si="2"/>
        <v>0</v>
      </c>
      <c r="AA17" s="47" t="s">
        <v>64</v>
      </c>
      <c r="AB17" s="48" t="s">
        <v>112</v>
      </c>
      <c r="AC17" s="47" t="s">
        <v>129</v>
      </c>
      <c r="AD17" s="47" t="s">
        <v>131</v>
      </c>
      <c r="AG17" s="44">
        <v>1978</v>
      </c>
    </row>
    <row r="18" spans="1:33" ht="17.100000000000001" customHeight="1" x14ac:dyDescent="0.15">
      <c r="A18" s="41">
        <v>11</v>
      </c>
      <c r="B18" s="58"/>
      <c r="C18" s="58"/>
      <c r="D18" s="59"/>
      <c r="E18" s="59"/>
      <c r="F18" s="59"/>
      <c r="G18" s="59"/>
      <c r="H18" s="60"/>
      <c r="I18" s="58"/>
      <c r="J18" s="59"/>
      <c r="K18" s="59"/>
      <c r="L18" s="60"/>
      <c r="M18" s="58"/>
      <c r="N18" s="59"/>
      <c r="O18" s="59"/>
      <c r="P18" s="60"/>
      <c r="Q18" s="61"/>
      <c r="R18" s="61"/>
      <c r="S18" s="43"/>
      <c r="T18" s="42" t="str">
        <f t="shared" si="0"/>
        <v/>
      </c>
      <c r="U18" s="42" t="str">
        <f t="shared" si="1"/>
        <v/>
      </c>
      <c r="V18" s="42" t="str">
        <f t="shared" si="2"/>
        <v>0</v>
      </c>
      <c r="AA18" s="47" t="s">
        <v>65</v>
      </c>
      <c r="AB18" s="48" t="s">
        <v>113</v>
      </c>
      <c r="AC18" s="47" t="s">
        <v>130</v>
      </c>
      <c r="AD18" s="47" t="s">
        <v>28</v>
      </c>
      <c r="AG18" s="44">
        <v>1979</v>
      </c>
    </row>
    <row r="19" spans="1:33" ht="17.100000000000001" customHeight="1" x14ac:dyDescent="0.15">
      <c r="A19" s="41">
        <v>12</v>
      </c>
      <c r="B19" s="58"/>
      <c r="C19" s="58"/>
      <c r="D19" s="59"/>
      <c r="E19" s="59"/>
      <c r="F19" s="59"/>
      <c r="G19" s="59"/>
      <c r="H19" s="60"/>
      <c r="I19" s="58"/>
      <c r="J19" s="59"/>
      <c r="K19" s="59"/>
      <c r="L19" s="60"/>
      <c r="M19" s="58"/>
      <c r="N19" s="59"/>
      <c r="O19" s="59"/>
      <c r="P19" s="60"/>
      <c r="Q19" s="61"/>
      <c r="R19" s="61"/>
      <c r="S19" s="43"/>
      <c r="T19" s="42" t="str">
        <f t="shared" si="0"/>
        <v/>
      </c>
      <c r="U19" s="42" t="str">
        <f t="shared" si="1"/>
        <v/>
      </c>
      <c r="V19" s="42" t="str">
        <f t="shared" si="2"/>
        <v>0</v>
      </c>
      <c r="AA19" s="47" t="s">
        <v>66</v>
      </c>
      <c r="AB19" s="48" t="s">
        <v>114</v>
      </c>
      <c r="AC19" s="47" t="s">
        <v>131</v>
      </c>
      <c r="AD19" s="47" t="s">
        <v>132</v>
      </c>
      <c r="AG19" s="44">
        <v>1980</v>
      </c>
    </row>
    <row r="20" spans="1:33" ht="17.100000000000001" customHeight="1" x14ac:dyDescent="0.15">
      <c r="A20" s="41">
        <v>13</v>
      </c>
      <c r="B20" s="58"/>
      <c r="C20" s="58"/>
      <c r="D20" s="59"/>
      <c r="E20" s="59"/>
      <c r="F20" s="59"/>
      <c r="G20" s="59"/>
      <c r="H20" s="60"/>
      <c r="I20" s="58"/>
      <c r="J20" s="59"/>
      <c r="K20" s="59"/>
      <c r="L20" s="60"/>
      <c r="M20" s="58"/>
      <c r="N20" s="59"/>
      <c r="O20" s="59"/>
      <c r="P20" s="60"/>
      <c r="Q20" s="61"/>
      <c r="R20" s="61"/>
      <c r="S20" s="43"/>
      <c r="T20" s="42" t="str">
        <f t="shared" si="0"/>
        <v/>
      </c>
      <c r="U20" s="42" t="str">
        <f t="shared" si="1"/>
        <v/>
      </c>
      <c r="V20" s="42" t="str">
        <f t="shared" si="2"/>
        <v>0</v>
      </c>
      <c r="AA20" s="47" t="s">
        <v>67</v>
      </c>
      <c r="AB20" s="48" t="s">
        <v>104</v>
      </c>
      <c r="AC20" s="47" t="s">
        <v>27</v>
      </c>
      <c r="AD20" s="47" t="s">
        <v>133</v>
      </c>
      <c r="AG20" s="44">
        <v>1981</v>
      </c>
    </row>
    <row r="21" spans="1:33" ht="17.100000000000001" customHeight="1" x14ac:dyDescent="0.15">
      <c r="A21" s="41">
        <v>14</v>
      </c>
      <c r="B21" s="58"/>
      <c r="C21" s="58"/>
      <c r="D21" s="59"/>
      <c r="E21" s="59"/>
      <c r="F21" s="59"/>
      <c r="G21" s="59"/>
      <c r="H21" s="60"/>
      <c r="I21" s="58"/>
      <c r="J21" s="59"/>
      <c r="K21" s="59"/>
      <c r="L21" s="60"/>
      <c r="M21" s="58"/>
      <c r="N21" s="59"/>
      <c r="O21" s="59"/>
      <c r="P21" s="60"/>
      <c r="Q21" s="61"/>
      <c r="R21" s="61"/>
      <c r="S21" s="43"/>
      <c r="T21" s="42" t="str">
        <f t="shared" si="0"/>
        <v/>
      </c>
      <c r="U21" s="42" t="str">
        <f t="shared" si="1"/>
        <v/>
      </c>
      <c r="V21" s="42" t="str">
        <f t="shared" si="2"/>
        <v>0</v>
      </c>
      <c r="AA21" s="47" t="s">
        <v>68</v>
      </c>
      <c r="AB21" s="49"/>
      <c r="AC21" s="47" t="s">
        <v>132</v>
      </c>
      <c r="AD21" s="47" t="s">
        <v>134</v>
      </c>
      <c r="AG21" s="44">
        <v>1982</v>
      </c>
    </row>
    <row r="22" spans="1:33" ht="17.100000000000001" customHeight="1" x14ac:dyDescent="0.15">
      <c r="A22" s="41">
        <v>15</v>
      </c>
      <c r="B22" s="58"/>
      <c r="C22" s="58"/>
      <c r="D22" s="59"/>
      <c r="E22" s="59"/>
      <c r="F22" s="59"/>
      <c r="G22" s="59"/>
      <c r="H22" s="60"/>
      <c r="I22" s="58"/>
      <c r="J22" s="59"/>
      <c r="K22" s="59"/>
      <c r="L22" s="60"/>
      <c r="M22" s="58"/>
      <c r="N22" s="59"/>
      <c r="O22" s="59"/>
      <c r="P22" s="60"/>
      <c r="Q22" s="61"/>
      <c r="R22" s="61"/>
      <c r="S22" s="43"/>
      <c r="T22" s="42" t="str">
        <f t="shared" si="0"/>
        <v/>
      </c>
      <c r="U22" s="42" t="str">
        <f t="shared" si="1"/>
        <v/>
      </c>
      <c r="V22" s="42" t="str">
        <f t="shared" si="2"/>
        <v>0</v>
      </c>
      <c r="AA22" s="47" t="s">
        <v>69</v>
      </c>
      <c r="AB22" s="49"/>
      <c r="AC22" s="47" t="s">
        <v>133</v>
      </c>
      <c r="AD22" s="47" t="s">
        <v>135</v>
      </c>
      <c r="AG22" s="44">
        <v>1983</v>
      </c>
    </row>
    <row r="23" spans="1:33" ht="17.100000000000001" customHeight="1" x14ac:dyDescent="0.15">
      <c r="A23" s="41">
        <v>16</v>
      </c>
      <c r="B23" s="58"/>
      <c r="C23" s="58"/>
      <c r="D23" s="59"/>
      <c r="E23" s="59"/>
      <c r="F23" s="59"/>
      <c r="G23" s="59"/>
      <c r="H23" s="60"/>
      <c r="I23" s="58"/>
      <c r="J23" s="59"/>
      <c r="K23" s="59"/>
      <c r="L23" s="60"/>
      <c r="M23" s="58"/>
      <c r="N23" s="59"/>
      <c r="O23" s="59"/>
      <c r="P23" s="60"/>
      <c r="Q23" s="61"/>
      <c r="R23" s="61"/>
      <c r="S23" s="43"/>
      <c r="T23" s="42" t="str">
        <f t="shared" si="0"/>
        <v/>
      </c>
      <c r="U23" s="42" t="str">
        <f t="shared" si="1"/>
        <v/>
      </c>
      <c r="V23" s="42" t="str">
        <f t="shared" si="2"/>
        <v>0</v>
      </c>
      <c r="AA23" s="47" t="s">
        <v>70</v>
      </c>
      <c r="AB23" s="49"/>
      <c r="AC23" s="47" t="s">
        <v>134</v>
      </c>
      <c r="AD23" s="47" t="s">
        <v>136</v>
      </c>
      <c r="AG23" s="44">
        <v>1984</v>
      </c>
    </row>
    <row r="24" spans="1:33" ht="17.100000000000001" customHeight="1" x14ac:dyDescent="0.15">
      <c r="A24" s="41">
        <v>17</v>
      </c>
      <c r="B24" s="58"/>
      <c r="C24" s="58"/>
      <c r="D24" s="59"/>
      <c r="E24" s="59"/>
      <c r="F24" s="59"/>
      <c r="G24" s="59"/>
      <c r="H24" s="60"/>
      <c r="I24" s="58"/>
      <c r="J24" s="59"/>
      <c r="K24" s="59"/>
      <c r="L24" s="60"/>
      <c r="M24" s="58"/>
      <c r="N24" s="59"/>
      <c r="O24" s="59"/>
      <c r="P24" s="60"/>
      <c r="Q24" s="61"/>
      <c r="R24" s="61"/>
      <c r="S24" s="43"/>
      <c r="T24" s="42" t="str">
        <f t="shared" si="0"/>
        <v/>
      </c>
      <c r="U24" s="42" t="str">
        <f t="shared" si="1"/>
        <v/>
      </c>
      <c r="V24" s="42" t="str">
        <f t="shared" si="2"/>
        <v>0</v>
      </c>
      <c r="AA24" s="47" t="s">
        <v>71</v>
      </c>
      <c r="AB24" s="49"/>
      <c r="AC24" s="47" t="s">
        <v>135</v>
      </c>
      <c r="AD24" s="47" t="s">
        <v>137</v>
      </c>
      <c r="AG24" s="44">
        <v>1985</v>
      </c>
    </row>
    <row r="25" spans="1:33" ht="17.100000000000001" customHeight="1" x14ac:dyDescent="0.15">
      <c r="A25" s="41">
        <v>18</v>
      </c>
      <c r="B25" s="58"/>
      <c r="C25" s="58"/>
      <c r="D25" s="59"/>
      <c r="E25" s="59"/>
      <c r="F25" s="59"/>
      <c r="G25" s="59"/>
      <c r="H25" s="60"/>
      <c r="I25" s="58"/>
      <c r="J25" s="59"/>
      <c r="K25" s="59"/>
      <c r="L25" s="60"/>
      <c r="M25" s="58"/>
      <c r="N25" s="59"/>
      <c r="O25" s="59"/>
      <c r="P25" s="60"/>
      <c r="Q25" s="61"/>
      <c r="R25" s="61"/>
      <c r="S25" s="43"/>
      <c r="T25" s="42" t="str">
        <f t="shared" si="0"/>
        <v/>
      </c>
      <c r="U25" s="42" t="str">
        <f t="shared" si="1"/>
        <v/>
      </c>
      <c r="V25" s="42" t="str">
        <f t="shared" si="2"/>
        <v>0</v>
      </c>
      <c r="AA25" s="47" t="s">
        <v>72</v>
      </c>
      <c r="AB25" s="49"/>
      <c r="AC25" s="47" t="s">
        <v>136</v>
      </c>
      <c r="AD25" s="47" t="s">
        <v>138</v>
      </c>
      <c r="AG25" s="44">
        <v>1986</v>
      </c>
    </row>
    <row r="26" spans="1:33" ht="17.100000000000001" customHeight="1" x14ac:dyDescent="0.15">
      <c r="A26" s="41">
        <v>19</v>
      </c>
      <c r="B26" s="58"/>
      <c r="C26" s="58"/>
      <c r="D26" s="59"/>
      <c r="E26" s="59"/>
      <c r="F26" s="59"/>
      <c r="G26" s="59"/>
      <c r="H26" s="60"/>
      <c r="I26" s="58"/>
      <c r="J26" s="59"/>
      <c r="K26" s="59"/>
      <c r="L26" s="60"/>
      <c r="M26" s="58"/>
      <c r="N26" s="59"/>
      <c r="O26" s="59"/>
      <c r="P26" s="60"/>
      <c r="Q26" s="61"/>
      <c r="R26" s="61"/>
      <c r="S26" s="43"/>
      <c r="T26" s="42" t="str">
        <f t="shared" si="0"/>
        <v/>
      </c>
      <c r="U26" s="42" t="str">
        <f t="shared" si="1"/>
        <v/>
      </c>
      <c r="V26" s="42" t="str">
        <f t="shared" si="2"/>
        <v>0</v>
      </c>
      <c r="AA26" s="47" t="s">
        <v>73</v>
      </c>
      <c r="AB26" s="49"/>
      <c r="AC26" s="47" t="s">
        <v>137</v>
      </c>
      <c r="AD26" s="47" t="s">
        <v>139</v>
      </c>
      <c r="AG26" s="44">
        <v>1987</v>
      </c>
    </row>
    <row r="27" spans="1:33" ht="17.100000000000001" customHeight="1" thickBot="1" x14ac:dyDescent="0.2">
      <c r="A27" s="41">
        <v>20</v>
      </c>
      <c r="B27" s="58"/>
      <c r="C27" s="58"/>
      <c r="D27" s="59"/>
      <c r="E27" s="59"/>
      <c r="F27" s="59"/>
      <c r="G27" s="59"/>
      <c r="H27" s="60"/>
      <c r="I27" s="62"/>
      <c r="J27" s="63"/>
      <c r="K27" s="63"/>
      <c r="L27" s="64"/>
      <c r="M27" s="62"/>
      <c r="N27" s="63"/>
      <c r="O27" s="63"/>
      <c r="P27" s="64"/>
      <c r="Q27" s="65"/>
      <c r="R27" s="65"/>
      <c r="S27" s="43"/>
      <c r="T27" s="42" t="str">
        <f t="shared" si="0"/>
        <v/>
      </c>
      <c r="U27" s="42" t="str">
        <f t="shared" si="1"/>
        <v/>
      </c>
      <c r="V27" s="42" t="str">
        <f t="shared" si="2"/>
        <v>0</v>
      </c>
      <c r="AA27" s="47" t="s">
        <v>74</v>
      </c>
      <c r="AB27" s="49"/>
      <c r="AC27" s="47" t="s">
        <v>138</v>
      </c>
      <c r="AD27" s="47"/>
      <c r="AG27" s="44">
        <v>1988</v>
      </c>
    </row>
    <row r="28" spans="1:33" ht="24" customHeight="1" thickTop="1" thickBot="1" x14ac:dyDescent="0.2">
      <c r="A28" s="50"/>
      <c r="B28" s="50"/>
      <c r="C28" s="51"/>
      <c r="D28" s="51"/>
      <c r="E28" s="50"/>
      <c r="F28" s="50"/>
      <c r="H28" s="51"/>
      <c r="I28" s="52" t="s">
        <v>212</v>
      </c>
      <c r="J28" s="113" t="s">
        <v>40</v>
      </c>
      <c r="K28" s="114"/>
      <c r="L28" s="115" t="s">
        <v>42</v>
      </c>
      <c r="M28" s="116"/>
      <c r="N28" s="113" t="s">
        <v>41</v>
      </c>
      <c r="O28" s="114"/>
      <c r="P28" s="115" t="s">
        <v>43</v>
      </c>
      <c r="Q28" s="123"/>
      <c r="R28" s="124"/>
      <c r="S28" s="50"/>
      <c r="T28" s="50"/>
      <c r="U28" s="50"/>
      <c r="V28" s="50"/>
      <c r="AA28" s="47" t="s">
        <v>75</v>
      </c>
      <c r="AB28" s="49"/>
      <c r="AC28" s="47" t="s">
        <v>139</v>
      </c>
      <c r="AD28" s="47"/>
      <c r="AG28" s="44">
        <v>1989</v>
      </c>
    </row>
    <row r="29" spans="1:33" ht="24" customHeight="1" thickTop="1" thickBot="1" x14ac:dyDescent="0.2">
      <c r="A29" s="50"/>
      <c r="B29" s="50"/>
      <c r="C29" s="51"/>
      <c r="D29" s="51"/>
      <c r="E29" s="50"/>
      <c r="F29" s="50"/>
      <c r="H29" s="51"/>
      <c r="I29" s="53" t="s">
        <v>213</v>
      </c>
      <c r="J29" s="107" t="s">
        <v>40</v>
      </c>
      <c r="K29" s="108"/>
      <c r="L29" s="105" t="s">
        <v>42</v>
      </c>
      <c r="M29" s="106"/>
      <c r="N29" s="107" t="s">
        <v>41</v>
      </c>
      <c r="O29" s="108"/>
      <c r="P29" s="105" t="s">
        <v>43</v>
      </c>
      <c r="Q29" s="109"/>
      <c r="R29" s="110"/>
      <c r="S29" s="50"/>
      <c r="T29" s="50"/>
      <c r="U29" s="50"/>
      <c r="V29" s="50"/>
      <c r="AA29" s="47"/>
      <c r="AB29" s="49"/>
      <c r="AC29" s="49"/>
      <c r="AD29" s="49"/>
      <c r="AG29" s="44">
        <v>1990</v>
      </c>
    </row>
    <row r="30" spans="1:33" ht="15" customHeight="1" thickTop="1" x14ac:dyDescent="0.15">
      <c r="A30" s="101" t="s">
        <v>6</v>
      </c>
      <c r="B30" s="102"/>
      <c r="C30" s="102"/>
      <c r="D30" s="102"/>
      <c r="E30" s="102"/>
      <c r="F30" s="102"/>
      <c r="G30" s="103"/>
      <c r="H30" s="51"/>
      <c r="I30" s="51"/>
      <c r="J30" s="51"/>
      <c r="K30" s="51"/>
      <c r="L30" s="51"/>
      <c r="M30" s="54"/>
      <c r="N30" s="51"/>
      <c r="O30" s="51"/>
      <c r="P30" s="51"/>
      <c r="Q30" s="50"/>
      <c r="R30" s="50"/>
      <c r="S30" s="50"/>
      <c r="T30" s="50"/>
      <c r="U30" s="50"/>
      <c r="V30" s="50"/>
      <c r="AA30" s="47" t="s">
        <v>76</v>
      </c>
      <c r="AB30" s="49"/>
      <c r="AG30" s="44">
        <v>1991</v>
      </c>
    </row>
    <row r="31" spans="1:33" ht="15" customHeight="1" x14ac:dyDescent="0.15">
      <c r="A31" s="104" t="s">
        <v>44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55"/>
      <c r="T31" s="55"/>
      <c r="U31" s="55"/>
      <c r="V31" s="55"/>
      <c r="AA31" s="47" t="s">
        <v>77</v>
      </c>
      <c r="AB31" s="49"/>
      <c r="AG31" s="44">
        <v>1992</v>
      </c>
    </row>
    <row r="32" spans="1:33" ht="15" customHeight="1" x14ac:dyDescent="0.15">
      <c r="A32" s="104" t="s">
        <v>46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55"/>
      <c r="T32" s="55"/>
      <c r="U32" s="55"/>
      <c r="V32" s="55"/>
      <c r="AA32" s="47" t="s">
        <v>78</v>
      </c>
      <c r="AB32" s="49"/>
      <c r="AG32" s="44">
        <v>1993</v>
      </c>
    </row>
    <row r="33" spans="1:33" ht="15" customHeight="1" x14ac:dyDescent="0.15">
      <c r="A33" s="112" t="s">
        <v>45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55"/>
      <c r="S33" s="55"/>
      <c r="T33" s="55"/>
      <c r="U33" s="55"/>
      <c r="V33" s="55"/>
      <c r="AA33" s="47" t="s">
        <v>79</v>
      </c>
      <c r="AB33" s="49"/>
      <c r="AG33" s="44">
        <v>1994</v>
      </c>
    </row>
    <row r="34" spans="1:33" ht="15" customHeight="1" x14ac:dyDescent="0.15"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AA34" s="47" t="s">
        <v>80</v>
      </c>
      <c r="AB34" s="49"/>
      <c r="AG34" s="44">
        <v>1995</v>
      </c>
    </row>
    <row r="35" spans="1:33" ht="15" hidden="1" customHeight="1" x14ac:dyDescent="0.15">
      <c r="AA35" s="47" t="s">
        <v>81</v>
      </c>
      <c r="AB35" s="49"/>
      <c r="AG35" s="44">
        <v>1996</v>
      </c>
    </row>
    <row r="36" spans="1:33" ht="15" hidden="1" customHeight="1" x14ac:dyDescent="0.15"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AA36" s="47" t="s">
        <v>82</v>
      </c>
      <c r="AB36" s="49"/>
      <c r="AG36" s="44">
        <v>1997</v>
      </c>
    </row>
    <row r="37" spans="1:33" ht="15" hidden="1" customHeight="1" x14ac:dyDescent="0.15">
      <c r="AA37" s="47" t="s">
        <v>83</v>
      </c>
      <c r="AB37" s="49"/>
      <c r="AG37" s="44">
        <v>1998</v>
      </c>
    </row>
    <row r="38" spans="1:33" hidden="1" x14ac:dyDescent="0.15">
      <c r="AA38" s="47" t="s">
        <v>84</v>
      </c>
      <c r="AB38" s="49"/>
      <c r="AG38" s="44">
        <v>1999</v>
      </c>
    </row>
    <row r="39" spans="1:33" hidden="1" x14ac:dyDescent="0.15">
      <c r="AA39" s="47" t="s">
        <v>85</v>
      </c>
      <c r="AB39" s="49"/>
      <c r="AG39" s="44">
        <v>2000</v>
      </c>
    </row>
    <row r="40" spans="1:33" hidden="1" x14ac:dyDescent="0.15">
      <c r="AA40" s="47" t="s">
        <v>86</v>
      </c>
      <c r="AB40" s="49"/>
      <c r="AG40" s="44">
        <v>2001</v>
      </c>
    </row>
    <row r="41" spans="1:33" hidden="1" x14ac:dyDescent="0.15">
      <c r="AA41" s="47" t="s">
        <v>87</v>
      </c>
      <c r="AB41" s="49"/>
      <c r="AG41" s="44">
        <v>2002</v>
      </c>
    </row>
    <row r="42" spans="1:33" hidden="1" x14ac:dyDescent="0.15">
      <c r="AA42" s="47" t="s">
        <v>88</v>
      </c>
      <c r="AB42" s="49"/>
      <c r="AG42" s="44">
        <v>2003</v>
      </c>
    </row>
    <row r="43" spans="1:33" hidden="1" x14ac:dyDescent="0.15">
      <c r="AA43" s="47" t="s">
        <v>89</v>
      </c>
      <c r="AB43" s="49"/>
      <c r="AG43" s="44">
        <v>2004</v>
      </c>
    </row>
    <row r="44" spans="1:33" hidden="1" x14ac:dyDescent="0.15">
      <c r="AA44" s="47" t="s">
        <v>90</v>
      </c>
      <c r="AB44" s="49"/>
      <c r="AG44" s="44">
        <v>2005</v>
      </c>
    </row>
    <row r="45" spans="1:33" hidden="1" x14ac:dyDescent="0.15">
      <c r="AA45" s="47" t="s">
        <v>91</v>
      </c>
      <c r="AB45" s="49"/>
    </row>
    <row r="46" spans="1:33" hidden="1" x14ac:dyDescent="0.15">
      <c r="AA46" s="47" t="s">
        <v>92</v>
      </c>
      <c r="AB46" s="49"/>
    </row>
    <row r="47" spans="1:33" hidden="1" x14ac:dyDescent="0.15">
      <c r="AA47" s="47" t="s">
        <v>93</v>
      </c>
      <c r="AB47" s="49"/>
    </row>
    <row r="48" spans="1:33" hidden="1" x14ac:dyDescent="0.15">
      <c r="AA48" s="47" t="s">
        <v>94</v>
      </c>
      <c r="AB48" s="49"/>
    </row>
    <row r="49" spans="27:28" hidden="1" x14ac:dyDescent="0.15">
      <c r="AA49" s="47" t="s">
        <v>95</v>
      </c>
      <c r="AB49" s="49"/>
    </row>
    <row r="50" spans="27:28" hidden="1" x14ac:dyDescent="0.15">
      <c r="AA50" s="47" t="s">
        <v>96</v>
      </c>
      <c r="AB50" s="49"/>
    </row>
    <row r="51" spans="27:28" hidden="1" x14ac:dyDescent="0.15">
      <c r="AA51" s="47" t="s">
        <v>97</v>
      </c>
      <c r="AB51" s="49"/>
    </row>
    <row r="52" spans="27:28" hidden="1" x14ac:dyDescent="0.15">
      <c r="AA52" s="47" t="s">
        <v>98</v>
      </c>
      <c r="AB52" s="49"/>
    </row>
    <row r="53" spans="27:28" hidden="1" x14ac:dyDescent="0.15">
      <c r="AA53" s="47" t="s">
        <v>99</v>
      </c>
      <c r="AB53" s="49"/>
    </row>
    <row r="54" spans="27:28" hidden="1" x14ac:dyDescent="0.15">
      <c r="AA54" s="47" t="s">
        <v>100</v>
      </c>
      <c r="AB54" s="49"/>
    </row>
    <row r="55" spans="27:28" hidden="1" x14ac:dyDescent="0.15">
      <c r="AA55" s="47" t="s">
        <v>101</v>
      </c>
      <c r="AB55" s="49"/>
    </row>
    <row r="56" spans="27:28" hidden="1" x14ac:dyDescent="0.15">
      <c r="AA56" s="47" t="s">
        <v>102</v>
      </c>
      <c r="AB56" s="49"/>
    </row>
  </sheetData>
  <sheetProtection sheet="1" objects="1" scenarios="1" selectLockedCells="1"/>
  <mergeCells count="52">
    <mergeCell ref="AF6:AF7"/>
    <mergeCell ref="C3:C4"/>
    <mergeCell ref="A3:B3"/>
    <mergeCell ref="A4:B4"/>
    <mergeCell ref="X6:X7"/>
    <mergeCell ref="Z6:Z7"/>
    <mergeCell ref="AA6:AA7"/>
    <mergeCell ref="AB6:AB7"/>
    <mergeCell ref="AC6:AC7"/>
    <mergeCell ref="AD6:AD7"/>
    <mergeCell ref="T6:T7"/>
    <mergeCell ref="U6:U7"/>
    <mergeCell ref="V6:V7"/>
    <mergeCell ref="P4:R4"/>
    <mergeCell ref="B6:B7"/>
    <mergeCell ref="AE6:AE7"/>
    <mergeCell ref="A33:Q33"/>
    <mergeCell ref="J28:K28"/>
    <mergeCell ref="N28:O28"/>
    <mergeCell ref="L28:M28"/>
    <mergeCell ref="A6:A7"/>
    <mergeCell ref="I6:P6"/>
    <mergeCell ref="C6:C7"/>
    <mergeCell ref="D6:D7"/>
    <mergeCell ref="G6:G7"/>
    <mergeCell ref="H6:H7"/>
    <mergeCell ref="E6:E7"/>
    <mergeCell ref="Q6:Q7"/>
    <mergeCell ref="P28:R28"/>
    <mergeCell ref="A30:G30"/>
    <mergeCell ref="A31:R31"/>
    <mergeCell ref="A32:R32"/>
    <mergeCell ref="L29:M29"/>
    <mergeCell ref="N29:O29"/>
    <mergeCell ref="P29:R29"/>
    <mergeCell ref="J29:K29"/>
    <mergeCell ref="AG6:AG7"/>
    <mergeCell ref="E1:M1"/>
    <mergeCell ref="A1:D1"/>
    <mergeCell ref="N1:R1"/>
    <mergeCell ref="R6:R7"/>
    <mergeCell ref="D3:H3"/>
    <mergeCell ref="D4:H4"/>
    <mergeCell ref="I3:J3"/>
    <mergeCell ref="I4:J4"/>
    <mergeCell ref="K3:M3"/>
    <mergeCell ref="K4:M4"/>
    <mergeCell ref="N4:O4"/>
    <mergeCell ref="N3:O3"/>
    <mergeCell ref="P3:R3"/>
    <mergeCell ref="F6:F7"/>
    <mergeCell ref="Y6:Y7"/>
  </mergeCells>
  <phoneticPr fontId="1"/>
  <conditionalFormatting sqref="B8:V8 T9:V27">
    <cfRule type="expression" dxfId="22" priority="2">
      <formula>$B8="女"</formula>
    </cfRule>
  </conditionalFormatting>
  <conditionalFormatting sqref="B9:S27">
    <cfRule type="expression" dxfId="21" priority="1">
      <formula>$B9="女"</formula>
    </cfRule>
  </conditionalFormatting>
  <dataValidations count="12">
    <dataValidation type="list" allowBlank="1" showInputMessage="1" showErrorMessage="1" sqref="E8:E27">
      <formula1>$Z$8:$Z$16</formula1>
    </dataValidation>
    <dataValidation type="list" allowBlank="1" showInputMessage="1" showErrorMessage="1" sqref="G8:G27">
      <formula1>$AA$8:$AA$56</formula1>
    </dataValidation>
    <dataValidation type="list" allowBlank="1" showInputMessage="1" promptTitle="一覧に出ない場合は" prompt="直接入力して下さい！" sqref="H8:H27">
      <formula1>$AB$8:$AB$20</formula1>
    </dataValidation>
    <dataValidation type="list" allowBlank="1" showInputMessage="1" showErrorMessage="1" sqref="B8:B27">
      <formula1>$Y$8:$Y$9</formula1>
    </dataValidation>
    <dataValidation type="list" allowBlank="1" showInputMessage="1" showErrorMessage="1" sqref="I8:I27 M8:M27">
      <formula1>INDIRECT($B8)</formula1>
    </dataValidation>
    <dataValidation allowBlank="1" showInputMessage="1" showErrorMessage="1" promptTitle="記録入力時の注意です！" prompt="半角数字とピリオドを使用して下さい！_x000a_12秒01⇒【12.01】_x000a_4分32秒45⇒【4.32.45】_x000a_32m56⇒【32.56】" sqref="J8:J27 N8:N27"/>
    <dataValidation allowBlank="1" showInputMessage="1" showErrorMessage="1" promptTitle="風力入力時の注意です！" prompt="半角数字を使ってください。_x000a_＋の場合は数字のみです！_x000a_+1.5⇒【1.5】のみ_x000a_-1.6⇒【-1.6】" sqref="K8:K27 O8:O27"/>
    <dataValidation type="list" allowBlank="1" showInputMessage="1" showErrorMessage="1" sqref="Q8:Q27">
      <formula1>$AE$9:$AE$10</formula1>
    </dataValidation>
    <dataValidation type="list" allowBlank="1" showInputMessage="1" showErrorMessage="1" sqref="R8:R27">
      <formula1>$AF$9:$AF$10</formula1>
    </dataValidation>
    <dataValidation type="list" allowBlank="1" showInputMessage="1" showErrorMessage="1" sqref="A4:B4">
      <formula1>$X$8:$X$11</formula1>
    </dataValidation>
    <dataValidation type="list" allowBlank="1" showInputMessage="1" promptTitle="リストより選択" prompt="リストになければ、直接入力して下さい！" sqref="K3:M3">
      <formula1>$AB$8:$AB$20</formula1>
    </dataValidation>
    <dataValidation type="list" allowBlank="1" showInputMessage="1" showErrorMessage="1" sqref="F8:F27">
      <formula1>$AG$8:$AG$44</formula1>
    </dataValidation>
  </dataValidations>
  <printOptions horizontalCentered="1" verticalCentered="1"/>
  <pageMargins left="0.39370078740157483" right="0.39370078740157483" top="0.55118110236220474" bottom="0.55118110236220474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55"/>
  <sheetViews>
    <sheetView showGridLines="0" tabSelected="1" view="pageBreakPreview" zoomScale="85" zoomScaleNormal="100" zoomScaleSheetLayoutView="85" workbookViewId="0">
      <selection activeCell="E1" sqref="A1:M1"/>
    </sheetView>
  </sheetViews>
  <sheetFormatPr defaultColWidth="0" defaultRowHeight="13.5" zeroHeight="1" x14ac:dyDescent="0.15"/>
  <cols>
    <col min="1" max="2" width="4.25" style="1" customWidth="1"/>
    <col min="3" max="3" width="12.625" style="1" customWidth="1"/>
    <col min="4" max="4" width="8.5" style="1" bestFit="1" customWidth="1"/>
    <col min="5" max="5" width="3.5" style="1" bestFit="1" customWidth="1"/>
    <col min="6" max="6" width="5.875" style="1" bestFit="1" customWidth="1"/>
    <col min="7" max="7" width="9.5" style="1" bestFit="1" customWidth="1"/>
    <col min="8" max="8" width="7.5" style="1" bestFit="1" customWidth="1"/>
    <col min="9" max="9" width="7.625" style="1" customWidth="1"/>
    <col min="10" max="10" width="11.125" style="1" customWidth="1"/>
    <col min="11" max="11" width="6.375" style="1" customWidth="1"/>
    <col min="12" max="12" width="13.5" style="1" customWidth="1"/>
    <col min="13" max="13" width="7.625" style="1" customWidth="1"/>
    <col min="14" max="14" width="11.125" style="1" customWidth="1"/>
    <col min="15" max="15" width="6.375" style="1" customWidth="1"/>
    <col min="16" max="16" width="13.5" style="1" customWidth="1"/>
    <col min="17" max="17" width="8.375" style="1" bestFit="1" customWidth="1"/>
    <col min="18" max="18" width="8.5" style="1" bestFit="1" customWidth="1"/>
    <col min="19" max="19" width="2.5" style="1" customWidth="1"/>
    <col min="20" max="21" width="5.5" style="1" hidden="1" customWidth="1"/>
    <col min="22" max="23" width="9.5" style="1" hidden="1" customWidth="1"/>
    <col min="24" max="24" width="10" style="1" hidden="1" customWidth="1"/>
    <col min="25" max="25" width="9.25" style="1" hidden="1" customWidth="1"/>
    <col min="26" max="27" width="0" style="1" hidden="1" customWidth="1"/>
    <col min="28" max="16384" width="9" style="1" hidden="1"/>
  </cols>
  <sheetData>
    <row r="1" spans="1:27" ht="28.5" x14ac:dyDescent="0.15">
      <c r="A1" s="302" t="s">
        <v>35</v>
      </c>
      <c r="B1" s="302"/>
      <c r="C1" s="302"/>
      <c r="D1" s="302"/>
      <c r="E1" s="294" t="s">
        <v>36</v>
      </c>
      <c r="F1" s="294"/>
      <c r="G1" s="294"/>
      <c r="H1" s="294"/>
      <c r="I1" s="294"/>
      <c r="J1" s="294"/>
      <c r="K1" s="294"/>
      <c r="L1" s="294"/>
      <c r="M1" s="294"/>
      <c r="N1" s="134" t="s">
        <v>37</v>
      </c>
      <c r="O1" s="134"/>
      <c r="P1" s="134"/>
      <c r="Q1" s="134"/>
      <c r="R1" s="134"/>
    </row>
    <row r="2" spans="1:27" ht="9.75" customHeight="1" x14ac:dyDescent="0.15">
      <c r="A2" s="5"/>
      <c r="B2" s="5"/>
      <c r="C2" s="6"/>
      <c r="D2" s="6"/>
      <c r="E2" s="5"/>
      <c r="F2" s="5"/>
      <c r="G2" s="5"/>
      <c r="H2" s="7"/>
      <c r="I2" s="7"/>
      <c r="J2" s="8"/>
      <c r="K2" s="7"/>
      <c r="L2" s="7"/>
      <c r="M2" s="7"/>
      <c r="N2" s="7"/>
      <c r="O2" s="7"/>
      <c r="P2" s="7"/>
      <c r="Q2" s="5"/>
      <c r="R2" s="5"/>
    </row>
    <row r="3" spans="1:27" ht="26.25" customHeight="1" x14ac:dyDescent="0.15">
      <c r="A3" s="138" t="s">
        <v>154</v>
      </c>
      <c r="B3" s="138"/>
      <c r="C3" s="149" t="s">
        <v>153</v>
      </c>
      <c r="D3" s="135" t="s">
        <v>214</v>
      </c>
      <c r="E3" s="135"/>
      <c r="F3" s="135"/>
      <c r="G3" s="135"/>
      <c r="H3" s="135"/>
      <c r="I3" s="136" t="s">
        <v>1</v>
      </c>
      <c r="J3" s="136"/>
      <c r="K3" s="137" t="s">
        <v>216</v>
      </c>
      <c r="L3" s="137"/>
      <c r="M3" s="137"/>
      <c r="N3" s="136" t="s">
        <v>5</v>
      </c>
      <c r="O3" s="136"/>
      <c r="P3" s="137" t="s">
        <v>218</v>
      </c>
      <c r="Q3" s="137"/>
      <c r="R3" s="137"/>
    </row>
    <row r="4" spans="1:27" ht="26.25" customHeight="1" x14ac:dyDescent="0.15">
      <c r="A4" s="150" t="s">
        <v>220</v>
      </c>
      <c r="B4" s="151"/>
      <c r="C4" s="149"/>
      <c r="D4" s="148" t="s">
        <v>215</v>
      </c>
      <c r="E4" s="148"/>
      <c r="F4" s="148"/>
      <c r="G4" s="148"/>
      <c r="H4" s="148"/>
      <c r="I4" s="142" t="s">
        <v>38</v>
      </c>
      <c r="J4" s="142"/>
      <c r="K4" s="139" t="s">
        <v>217</v>
      </c>
      <c r="L4" s="140"/>
      <c r="M4" s="141"/>
      <c r="N4" s="142" t="s">
        <v>39</v>
      </c>
      <c r="O4" s="142"/>
      <c r="P4" s="137" t="s">
        <v>219</v>
      </c>
      <c r="Q4" s="137"/>
      <c r="R4" s="137"/>
    </row>
    <row r="5" spans="1:27" ht="9.75" customHeight="1" x14ac:dyDescent="0.15"/>
    <row r="6" spans="1:27" ht="21" customHeight="1" x14ac:dyDescent="0.15">
      <c r="A6" s="138" t="s">
        <v>47</v>
      </c>
      <c r="B6" s="143" t="s">
        <v>140</v>
      </c>
      <c r="C6" s="145" t="s">
        <v>0</v>
      </c>
      <c r="D6" s="146" t="s">
        <v>50</v>
      </c>
      <c r="E6" s="147" t="s">
        <v>4</v>
      </c>
      <c r="F6" s="152" t="s">
        <v>245</v>
      </c>
      <c r="G6" s="147" t="s">
        <v>31</v>
      </c>
      <c r="H6" s="156" t="s">
        <v>34</v>
      </c>
      <c r="I6" s="138" t="s">
        <v>2</v>
      </c>
      <c r="J6" s="138"/>
      <c r="K6" s="138"/>
      <c r="L6" s="138"/>
      <c r="M6" s="138"/>
      <c r="N6" s="138"/>
      <c r="O6" s="138"/>
      <c r="P6" s="138"/>
      <c r="Q6" s="154" t="s">
        <v>48</v>
      </c>
      <c r="R6" s="154" t="s">
        <v>49</v>
      </c>
      <c r="T6" s="158" t="s">
        <v>140</v>
      </c>
      <c r="U6" s="159" t="s">
        <v>51</v>
      </c>
      <c r="V6" s="158" t="s">
        <v>103</v>
      </c>
      <c r="W6" s="159" t="s">
        <v>116</v>
      </c>
      <c r="X6" s="160" t="s">
        <v>118</v>
      </c>
      <c r="Y6" s="160" t="s">
        <v>119</v>
      </c>
      <c r="Z6" s="154" t="s">
        <v>48</v>
      </c>
      <c r="AA6" s="154" t="s">
        <v>49</v>
      </c>
    </row>
    <row r="7" spans="1:27" ht="21" customHeight="1" x14ac:dyDescent="0.15">
      <c r="A7" s="138"/>
      <c r="B7" s="144"/>
      <c r="C7" s="145"/>
      <c r="D7" s="146"/>
      <c r="E7" s="147"/>
      <c r="F7" s="153"/>
      <c r="G7" s="147"/>
      <c r="H7" s="157"/>
      <c r="I7" s="10" t="s">
        <v>29</v>
      </c>
      <c r="J7" s="12" t="s">
        <v>3</v>
      </c>
      <c r="K7" s="12" t="s">
        <v>32</v>
      </c>
      <c r="L7" s="11" t="s">
        <v>33</v>
      </c>
      <c r="M7" s="10" t="s">
        <v>30</v>
      </c>
      <c r="N7" s="12" t="s">
        <v>3</v>
      </c>
      <c r="O7" s="12" t="s">
        <v>32</v>
      </c>
      <c r="P7" s="11" t="s">
        <v>33</v>
      </c>
      <c r="Q7" s="155"/>
      <c r="R7" s="155"/>
      <c r="T7" s="158"/>
      <c r="U7" s="159"/>
      <c r="V7" s="158"/>
      <c r="W7" s="159"/>
      <c r="X7" s="160"/>
      <c r="Y7" s="160"/>
      <c r="Z7" s="155"/>
      <c r="AA7" s="155"/>
    </row>
    <row r="8" spans="1:27" ht="17.100000000000001" customHeight="1" thickBot="1" x14ac:dyDescent="0.2">
      <c r="A8" s="3">
        <v>1</v>
      </c>
      <c r="B8" s="20" t="s">
        <v>119</v>
      </c>
      <c r="C8" s="20" t="s">
        <v>145</v>
      </c>
      <c r="D8" s="17" t="s">
        <v>146</v>
      </c>
      <c r="E8" s="17">
        <v>1</v>
      </c>
      <c r="F8" s="17">
        <v>1999</v>
      </c>
      <c r="G8" s="17" t="s">
        <v>56</v>
      </c>
      <c r="H8" s="18" t="s">
        <v>117</v>
      </c>
      <c r="I8" s="16" t="s">
        <v>174</v>
      </c>
      <c r="J8" s="17">
        <v>5.34</v>
      </c>
      <c r="K8" s="17">
        <v>-1.1000000000000001</v>
      </c>
      <c r="L8" s="18" t="s">
        <v>247</v>
      </c>
      <c r="M8" s="16" t="s">
        <v>23</v>
      </c>
      <c r="N8" s="17" t="s">
        <v>246</v>
      </c>
      <c r="O8" s="17"/>
      <c r="P8" s="18" t="s">
        <v>248</v>
      </c>
      <c r="Q8" s="19" t="s">
        <v>142</v>
      </c>
      <c r="R8" s="19" t="s">
        <v>144</v>
      </c>
      <c r="T8" s="3" t="s">
        <v>118</v>
      </c>
      <c r="U8" s="4"/>
      <c r="V8" s="3"/>
      <c r="W8" s="4"/>
      <c r="X8" s="2"/>
      <c r="Y8" s="2"/>
      <c r="Z8" s="2"/>
      <c r="AA8" s="2"/>
    </row>
    <row r="9" spans="1:27" ht="17.100000000000001" customHeight="1" x14ac:dyDescent="0.15">
      <c r="A9" s="4">
        <v>2</v>
      </c>
      <c r="B9" s="295" t="s">
        <v>147</v>
      </c>
      <c r="C9" s="296" t="s">
        <v>149</v>
      </c>
      <c r="D9" s="297" t="s">
        <v>150</v>
      </c>
      <c r="E9" s="295" t="s">
        <v>147</v>
      </c>
      <c r="F9" s="295" t="s">
        <v>147</v>
      </c>
      <c r="G9" s="295" t="s">
        <v>147</v>
      </c>
      <c r="H9" s="295" t="s">
        <v>148</v>
      </c>
      <c r="I9" s="295" t="s">
        <v>147</v>
      </c>
      <c r="J9" s="296" t="s">
        <v>151</v>
      </c>
      <c r="K9" s="296" t="s">
        <v>152</v>
      </c>
      <c r="L9" s="296" t="s">
        <v>158</v>
      </c>
      <c r="M9" s="295" t="s">
        <v>147</v>
      </c>
      <c r="N9" s="296" t="s">
        <v>151</v>
      </c>
      <c r="O9" s="296" t="s">
        <v>152</v>
      </c>
      <c r="P9" s="296" t="s">
        <v>158</v>
      </c>
      <c r="Q9" s="295" t="s">
        <v>147</v>
      </c>
      <c r="R9" s="295" t="s">
        <v>147</v>
      </c>
      <c r="T9" s="3" t="s">
        <v>119</v>
      </c>
      <c r="U9" s="4">
        <v>1</v>
      </c>
      <c r="V9" s="13" t="s">
        <v>56</v>
      </c>
      <c r="W9" s="15" t="s">
        <v>115</v>
      </c>
      <c r="X9" s="13" t="s">
        <v>120</v>
      </c>
      <c r="Y9" s="13" t="s">
        <v>120</v>
      </c>
      <c r="Z9" s="2" t="s">
        <v>141</v>
      </c>
      <c r="AA9" s="2" t="s">
        <v>143</v>
      </c>
    </row>
    <row r="10" spans="1:27" ht="17.100000000000001" customHeight="1" x14ac:dyDescent="0.15">
      <c r="A10" s="4">
        <v>3</v>
      </c>
      <c r="B10" s="298"/>
      <c r="C10" s="299"/>
      <c r="D10" s="299"/>
      <c r="E10" s="298"/>
      <c r="F10" s="298"/>
      <c r="G10" s="298"/>
      <c r="H10" s="298"/>
      <c r="I10" s="298"/>
      <c r="J10" s="299"/>
      <c r="K10" s="299"/>
      <c r="L10" s="299"/>
      <c r="M10" s="298"/>
      <c r="N10" s="299"/>
      <c r="O10" s="299"/>
      <c r="P10" s="299"/>
      <c r="Q10" s="298"/>
      <c r="R10" s="298"/>
      <c r="U10" s="4">
        <v>2</v>
      </c>
      <c r="V10" s="13" t="s">
        <v>57</v>
      </c>
      <c r="W10" s="15" t="s">
        <v>106</v>
      </c>
      <c r="X10" s="13" t="s">
        <v>121</v>
      </c>
      <c r="Y10" s="13" t="s">
        <v>121</v>
      </c>
      <c r="Z10" s="2" t="s">
        <v>142</v>
      </c>
      <c r="AA10" s="2" t="s">
        <v>144</v>
      </c>
    </row>
    <row r="11" spans="1:27" ht="17.100000000000001" customHeight="1" x14ac:dyDescent="0.15">
      <c r="A11" s="4">
        <v>4</v>
      </c>
      <c r="B11" s="298"/>
      <c r="C11" s="299"/>
      <c r="D11" s="299"/>
      <c r="E11" s="298"/>
      <c r="F11" s="298"/>
      <c r="G11" s="298"/>
      <c r="H11" s="298"/>
      <c r="I11" s="298"/>
      <c r="J11" s="299"/>
      <c r="K11" s="299"/>
      <c r="L11" s="299"/>
      <c r="M11" s="298"/>
      <c r="N11" s="299"/>
      <c r="O11" s="299"/>
      <c r="P11" s="299"/>
      <c r="Q11" s="298"/>
      <c r="R11" s="298"/>
      <c r="U11" s="4">
        <v>3</v>
      </c>
      <c r="V11" s="13" t="s">
        <v>58</v>
      </c>
      <c r="W11" s="15" t="s">
        <v>105</v>
      </c>
      <c r="X11" s="13" t="s">
        <v>122</v>
      </c>
      <c r="Y11" s="13" t="s">
        <v>122</v>
      </c>
    </row>
    <row r="12" spans="1:27" ht="17.100000000000001" customHeight="1" x14ac:dyDescent="0.15">
      <c r="A12" s="4">
        <v>5</v>
      </c>
      <c r="B12" s="298"/>
      <c r="C12" s="299"/>
      <c r="D12" s="299"/>
      <c r="E12" s="298"/>
      <c r="F12" s="298"/>
      <c r="G12" s="298"/>
      <c r="H12" s="298"/>
      <c r="I12" s="298"/>
      <c r="J12" s="299"/>
      <c r="K12" s="299"/>
      <c r="L12" s="299"/>
      <c r="M12" s="298"/>
      <c r="N12" s="299"/>
      <c r="O12" s="299"/>
      <c r="P12" s="299"/>
      <c r="Q12" s="298"/>
      <c r="R12" s="298"/>
      <c r="U12" s="4">
        <v>4</v>
      </c>
      <c r="V12" s="13" t="s">
        <v>59</v>
      </c>
      <c r="W12" s="15" t="s">
        <v>107</v>
      </c>
      <c r="X12" s="13" t="s">
        <v>123</v>
      </c>
      <c r="Y12" s="13" t="s">
        <v>123</v>
      </c>
    </row>
    <row r="13" spans="1:27" ht="17.100000000000001" customHeight="1" x14ac:dyDescent="0.15">
      <c r="A13" s="4">
        <v>6</v>
      </c>
      <c r="B13" s="298"/>
      <c r="C13" s="299"/>
      <c r="D13" s="299"/>
      <c r="E13" s="298"/>
      <c r="F13" s="298"/>
      <c r="G13" s="298"/>
      <c r="H13" s="298"/>
      <c r="I13" s="298"/>
      <c r="J13" s="299"/>
      <c r="K13" s="299"/>
      <c r="L13" s="299"/>
      <c r="M13" s="298"/>
      <c r="N13" s="299"/>
      <c r="O13" s="299"/>
      <c r="P13" s="299"/>
      <c r="Q13" s="298"/>
      <c r="R13" s="298"/>
      <c r="U13" s="4" t="s">
        <v>52</v>
      </c>
      <c r="V13" s="13" t="s">
        <v>60</v>
      </c>
      <c r="W13" s="15" t="s">
        <v>108</v>
      </c>
      <c r="X13" s="13" t="s">
        <v>124</v>
      </c>
      <c r="Y13" s="13" t="s">
        <v>124</v>
      </c>
    </row>
    <row r="14" spans="1:27" ht="17.100000000000001" customHeight="1" x14ac:dyDescent="0.15">
      <c r="A14" s="4">
        <v>7</v>
      </c>
      <c r="B14" s="298"/>
      <c r="C14" s="299"/>
      <c r="D14" s="299"/>
      <c r="E14" s="298"/>
      <c r="F14" s="298"/>
      <c r="G14" s="298"/>
      <c r="H14" s="298"/>
      <c r="I14" s="298"/>
      <c r="J14" s="299"/>
      <c r="K14" s="299"/>
      <c r="L14" s="299"/>
      <c r="M14" s="298"/>
      <c r="N14" s="299"/>
      <c r="O14" s="299"/>
      <c r="P14" s="299"/>
      <c r="Q14" s="298"/>
      <c r="R14" s="298"/>
      <c r="U14" s="4" t="s">
        <v>53</v>
      </c>
      <c r="V14" s="13" t="s">
        <v>61</v>
      </c>
      <c r="W14" s="15" t="s">
        <v>109</v>
      </c>
      <c r="X14" s="13" t="s">
        <v>125</v>
      </c>
      <c r="Y14" s="13" t="s">
        <v>125</v>
      </c>
    </row>
    <row r="15" spans="1:27" ht="17.100000000000001" customHeight="1" x14ac:dyDescent="0.15">
      <c r="A15" s="4">
        <v>8</v>
      </c>
      <c r="B15" s="298"/>
      <c r="C15" s="299"/>
      <c r="D15" s="299"/>
      <c r="E15" s="298"/>
      <c r="F15" s="298"/>
      <c r="G15" s="298"/>
      <c r="H15" s="298"/>
      <c r="I15" s="298"/>
      <c r="J15" s="299"/>
      <c r="K15" s="299"/>
      <c r="L15" s="299"/>
      <c r="M15" s="298"/>
      <c r="N15" s="299"/>
      <c r="O15" s="299"/>
      <c r="P15" s="299"/>
      <c r="Q15" s="298"/>
      <c r="R15" s="298"/>
      <c r="U15" s="4" t="s">
        <v>54</v>
      </c>
      <c r="V15" s="13" t="s">
        <v>62</v>
      </c>
      <c r="W15" s="15" t="s">
        <v>110</v>
      </c>
      <c r="X15" s="13" t="s">
        <v>126</v>
      </c>
      <c r="Y15" s="13" t="s">
        <v>127</v>
      </c>
    </row>
    <row r="16" spans="1:27" ht="17.100000000000001" customHeight="1" x14ac:dyDescent="0.15">
      <c r="A16" s="4">
        <v>9</v>
      </c>
      <c r="B16" s="298"/>
      <c r="C16" s="299"/>
      <c r="D16" s="299"/>
      <c r="E16" s="298"/>
      <c r="F16" s="298"/>
      <c r="G16" s="298"/>
      <c r="H16" s="298"/>
      <c r="I16" s="298"/>
      <c r="J16" s="299"/>
      <c r="K16" s="299"/>
      <c r="L16" s="299"/>
      <c r="M16" s="298"/>
      <c r="N16" s="299"/>
      <c r="O16" s="299"/>
      <c r="P16" s="299"/>
      <c r="Q16" s="298"/>
      <c r="R16" s="298"/>
      <c r="U16" s="4" t="s">
        <v>55</v>
      </c>
      <c r="V16" s="13" t="s">
        <v>63</v>
      </c>
      <c r="W16" s="15" t="s">
        <v>111</v>
      </c>
      <c r="X16" s="13" t="s">
        <v>128</v>
      </c>
      <c r="Y16" s="13" t="s">
        <v>129</v>
      </c>
    </row>
    <row r="17" spans="1:25" ht="17.100000000000001" customHeight="1" x14ac:dyDescent="0.15">
      <c r="A17" s="4">
        <v>10</v>
      </c>
      <c r="B17" s="298"/>
      <c r="C17" s="299"/>
      <c r="D17" s="299"/>
      <c r="E17" s="298"/>
      <c r="F17" s="298"/>
      <c r="G17" s="298"/>
      <c r="H17" s="298"/>
      <c r="I17" s="298"/>
      <c r="J17" s="299"/>
      <c r="K17" s="299"/>
      <c r="L17" s="299"/>
      <c r="M17" s="298"/>
      <c r="N17" s="299"/>
      <c r="O17" s="299"/>
      <c r="P17" s="299"/>
      <c r="Q17" s="298"/>
      <c r="R17" s="298"/>
      <c r="V17" s="13" t="s">
        <v>64</v>
      </c>
      <c r="W17" s="15" t="s">
        <v>112</v>
      </c>
      <c r="X17" s="13" t="s">
        <v>129</v>
      </c>
      <c r="Y17" s="13" t="s">
        <v>131</v>
      </c>
    </row>
    <row r="18" spans="1:25" ht="17.100000000000001" customHeight="1" x14ac:dyDescent="0.15">
      <c r="A18" s="4">
        <v>11</v>
      </c>
      <c r="B18" s="298"/>
      <c r="C18" s="299"/>
      <c r="D18" s="299"/>
      <c r="E18" s="298"/>
      <c r="F18" s="298"/>
      <c r="G18" s="298"/>
      <c r="H18" s="298"/>
      <c r="I18" s="298"/>
      <c r="J18" s="299"/>
      <c r="K18" s="299"/>
      <c r="L18" s="299"/>
      <c r="M18" s="298"/>
      <c r="N18" s="299"/>
      <c r="O18" s="299"/>
      <c r="P18" s="299"/>
      <c r="Q18" s="298"/>
      <c r="R18" s="298"/>
      <c r="V18" s="13" t="s">
        <v>65</v>
      </c>
      <c r="W18" s="15" t="s">
        <v>113</v>
      </c>
      <c r="X18" s="13" t="s">
        <v>130</v>
      </c>
      <c r="Y18" s="13" t="s">
        <v>28</v>
      </c>
    </row>
    <row r="19" spans="1:25" ht="17.100000000000001" customHeight="1" x14ac:dyDescent="0.15">
      <c r="A19" s="4">
        <v>12</v>
      </c>
      <c r="B19" s="298"/>
      <c r="C19" s="299"/>
      <c r="D19" s="299"/>
      <c r="E19" s="298"/>
      <c r="F19" s="298"/>
      <c r="G19" s="298"/>
      <c r="H19" s="298"/>
      <c r="I19" s="298"/>
      <c r="J19" s="299"/>
      <c r="K19" s="299"/>
      <c r="L19" s="299"/>
      <c r="M19" s="298"/>
      <c r="N19" s="299"/>
      <c r="O19" s="299"/>
      <c r="P19" s="299"/>
      <c r="Q19" s="298"/>
      <c r="R19" s="298"/>
      <c r="V19" s="13" t="s">
        <v>66</v>
      </c>
      <c r="W19" s="15" t="s">
        <v>114</v>
      </c>
      <c r="X19" s="13" t="s">
        <v>131</v>
      </c>
      <c r="Y19" s="13" t="s">
        <v>132</v>
      </c>
    </row>
    <row r="20" spans="1:25" ht="17.100000000000001" customHeight="1" x14ac:dyDescent="0.15">
      <c r="A20" s="4">
        <v>13</v>
      </c>
      <c r="B20" s="298"/>
      <c r="C20" s="299"/>
      <c r="D20" s="299"/>
      <c r="E20" s="298"/>
      <c r="F20" s="298"/>
      <c r="G20" s="298"/>
      <c r="H20" s="298"/>
      <c r="I20" s="298"/>
      <c r="J20" s="299"/>
      <c r="K20" s="299"/>
      <c r="L20" s="299"/>
      <c r="M20" s="298"/>
      <c r="N20" s="299"/>
      <c r="O20" s="299"/>
      <c r="P20" s="299"/>
      <c r="Q20" s="298"/>
      <c r="R20" s="298"/>
      <c r="V20" s="13" t="s">
        <v>67</v>
      </c>
      <c r="W20" s="15" t="s">
        <v>104</v>
      </c>
      <c r="X20" s="13" t="s">
        <v>27</v>
      </c>
      <c r="Y20" s="13" t="s">
        <v>133</v>
      </c>
    </row>
    <row r="21" spans="1:25" ht="17.100000000000001" customHeight="1" x14ac:dyDescent="0.15">
      <c r="A21" s="4">
        <v>14</v>
      </c>
      <c r="B21" s="298"/>
      <c r="C21" s="299"/>
      <c r="D21" s="299"/>
      <c r="E21" s="298"/>
      <c r="F21" s="298"/>
      <c r="G21" s="298"/>
      <c r="H21" s="298"/>
      <c r="I21" s="298"/>
      <c r="J21" s="299"/>
      <c r="K21" s="299"/>
      <c r="L21" s="299"/>
      <c r="M21" s="298"/>
      <c r="N21" s="299"/>
      <c r="O21" s="299"/>
      <c r="P21" s="299"/>
      <c r="Q21" s="298"/>
      <c r="R21" s="298"/>
      <c r="V21" s="13" t="s">
        <v>68</v>
      </c>
      <c r="W21" s="14"/>
      <c r="X21" s="13" t="s">
        <v>132</v>
      </c>
      <c r="Y21" s="13" t="s">
        <v>134</v>
      </c>
    </row>
    <row r="22" spans="1:25" ht="17.100000000000001" customHeight="1" x14ac:dyDescent="0.15">
      <c r="A22" s="4">
        <v>15</v>
      </c>
      <c r="B22" s="298"/>
      <c r="C22" s="299"/>
      <c r="D22" s="299"/>
      <c r="E22" s="298"/>
      <c r="F22" s="298"/>
      <c r="G22" s="298"/>
      <c r="H22" s="298"/>
      <c r="I22" s="298"/>
      <c r="J22" s="299"/>
      <c r="K22" s="299"/>
      <c r="L22" s="299"/>
      <c r="M22" s="298"/>
      <c r="N22" s="299"/>
      <c r="O22" s="299"/>
      <c r="P22" s="299"/>
      <c r="Q22" s="298"/>
      <c r="R22" s="298"/>
      <c r="V22" s="13" t="s">
        <v>69</v>
      </c>
      <c r="W22" s="14"/>
      <c r="X22" s="13" t="s">
        <v>133</v>
      </c>
      <c r="Y22" s="13" t="s">
        <v>135</v>
      </c>
    </row>
    <row r="23" spans="1:25" ht="17.100000000000001" customHeight="1" x14ac:dyDescent="0.15">
      <c r="A23" s="4">
        <v>16</v>
      </c>
      <c r="B23" s="298"/>
      <c r="C23" s="299"/>
      <c r="D23" s="299"/>
      <c r="E23" s="298"/>
      <c r="F23" s="298"/>
      <c r="G23" s="298"/>
      <c r="H23" s="298"/>
      <c r="I23" s="298"/>
      <c r="J23" s="299"/>
      <c r="K23" s="299"/>
      <c r="L23" s="299"/>
      <c r="M23" s="298"/>
      <c r="N23" s="299"/>
      <c r="O23" s="299"/>
      <c r="P23" s="299"/>
      <c r="Q23" s="298"/>
      <c r="R23" s="298"/>
      <c r="V23" s="13" t="s">
        <v>70</v>
      </c>
      <c r="W23" s="14"/>
      <c r="X23" s="13" t="s">
        <v>134</v>
      </c>
      <c r="Y23" s="13" t="s">
        <v>136</v>
      </c>
    </row>
    <row r="24" spans="1:25" ht="17.100000000000001" customHeight="1" x14ac:dyDescent="0.15">
      <c r="A24" s="4">
        <v>17</v>
      </c>
      <c r="B24" s="298"/>
      <c r="C24" s="299"/>
      <c r="D24" s="299"/>
      <c r="E24" s="298"/>
      <c r="F24" s="298"/>
      <c r="G24" s="298"/>
      <c r="H24" s="298"/>
      <c r="I24" s="298"/>
      <c r="J24" s="299"/>
      <c r="K24" s="299"/>
      <c r="L24" s="299"/>
      <c r="M24" s="298"/>
      <c r="N24" s="299"/>
      <c r="O24" s="299"/>
      <c r="P24" s="299"/>
      <c r="Q24" s="298"/>
      <c r="R24" s="298"/>
      <c r="V24" s="13" t="s">
        <v>71</v>
      </c>
      <c r="W24" s="14"/>
      <c r="X24" s="13" t="s">
        <v>135</v>
      </c>
      <c r="Y24" s="13" t="s">
        <v>137</v>
      </c>
    </row>
    <row r="25" spans="1:25" ht="17.100000000000001" customHeight="1" x14ac:dyDescent="0.15">
      <c r="A25" s="4">
        <v>18</v>
      </c>
      <c r="B25" s="298"/>
      <c r="C25" s="299"/>
      <c r="D25" s="299"/>
      <c r="E25" s="298"/>
      <c r="F25" s="298"/>
      <c r="G25" s="298"/>
      <c r="H25" s="298"/>
      <c r="I25" s="298"/>
      <c r="J25" s="299"/>
      <c r="K25" s="299"/>
      <c r="L25" s="299"/>
      <c r="M25" s="298"/>
      <c r="N25" s="299"/>
      <c r="O25" s="299"/>
      <c r="P25" s="299"/>
      <c r="Q25" s="298"/>
      <c r="R25" s="298"/>
      <c r="V25" s="13" t="s">
        <v>72</v>
      </c>
      <c r="W25" s="14"/>
      <c r="X25" s="13" t="s">
        <v>136</v>
      </c>
      <c r="Y25" s="13" t="s">
        <v>138</v>
      </c>
    </row>
    <row r="26" spans="1:25" ht="17.100000000000001" customHeight="1" x14ac:dyDescent="0.15">
      <c r="A26" s="4">
        <v>19</v>
      </c>
      <c r="B26" s="298"/>
      <c r="C26" s="299"/>
      <c r="D26" s="299"/>
      <c r="E26" s="298"/>
      <c r="F26" s="298"/>
      <c r="G26" s="298"/>
      <c r="H26" s="298"/>
      <c r="I26" s="298"/>
      <c r="J26" s="299"/>
      <c r="K26" s="299"/>
      <c r="L26" s="299"/>
      <c r="M26" s="298"/>
      <c r="N26" s="299"/>
      <c r="O26" s="299"/>
      <c r="P26" s="299"/>
      <c r="Q26" s="298"/>
      <c r="R26" s="298"/>
      <c r="V26" s="13" t="s">
        <v>73</v>
      </c>
      <c r="W26" s="14"/>
      <c r="X26" s="13" t="s">
        <v>137</v>
      </c>
      <c r="Y26" s="13" t="s">
        <v>139</v>
      </c>
    </row>
    <row r="27" spans="1:25" ht="17.100000000000001" customHeight="1" thickBot="1" x14ac:dyDescent="0.2">
      <c r="A27" s="21">
        <v>20</v>
      </c>
      <c r="B27" s="300"/>
      <c r="C27" s="301"/>
      <c r="D27" s="301"/>
      <c r="E27" s="300"/>
      <c r="F27" s="300"/>
      <c r="G27" s="300"/>
      <c r="H27" s="300"/>
      <c r="I27" s="300"/>
      <c r="J27" s="301"/>
      <c r="K27" s="301"/>
      <c r="L27" s="301"/>
      <c r="M27" s="300"/>
      <c r="N27" s="301"/>
      <c r="O27" s="301"/>
      <c r="P27" s="301"/>
      <c r="Q27" s="300"/>
      <c r="R27" s="300"/>
      <c r="V27" s="13" t="s">
        <v>74</v>
      </c>
      <c r="W27" s="14"/>
      <c r="X27" s="13" t="s">
        <v>138</v>
      </c>
      <c r="Y27" s="13"/>
    </row>
    <row r="28" spans="1:25" ht="24" customHeight="1" x14ac:dyDescent="0.15">
      <c r="A28" s="22"/>
      <c r="B28" s="22"/>
      <c r="C28" s="23"/>
      <c r="D28" s="23"/>
      <c r="E28" s="22"/>
      <c r="F28" s="22"/>
      <c r="G28" s="23"/>
      <c r="H28" s="23"/>
      <c r="I28" s="23"/>
      <c r="J28" s="24"/>
      <c r="K28" s="24"/>
      <c r="L28" s="24"/>
      <c r="M28" s="24"/>
      <c r="N28" s="24"/>
      <c r="O28" s="24"/>
      <c r="P28" s="24"/>
      <c r="Q28" s="24"/>
      <c r="R28" s="24"/>
      <c r="V28" s="13" t="s">
        <v>75</v>
      </c>
      <c r="W28" s="14"/>
      <c r="X28" s="13" t="s">
        <v>139</v>
      </c>
      <c r="Y28" s="13"/>
    </row>
    <row r="29" spans="1:25" ht="15" customHeight="1" x14ac:dyDescent="0.15">
      <c r="A29" s="25"/>
      <c r="B29" s="25"/>
      <c r="C29" s="25"/>
      <c r="D29" s="25"/>
      <c r="E29" s="25"/>
      <c r="F29" s="25"/>
      <c r="G29" s="25"/>
      <c r="H29" s="23"/>
      <c r="I29" s="23"/>
      <c r="J29" s="23"/>
      <c r="K29" s="23"/>
      <c r="L29" s="23"/>
      <c r="M29" s="26"/>
      <c r="N29" s="23"/>
      <c r="O29" s="23"/>
      <c r="P29" s="23"/>
      <c r="Q29" s="22"/>
      <c r="R29" s="22"/>
      <c r="V29" s="13" t="s">
        <v>76</v>
      </c>
      <c r="W29" s="14"/>
    </row>
    <row r="30" spans="1:25" ht="15" customHeight="1" x14ac:dyDescent="0.15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V30" s="13" t="s">
        <v>77</v>
      </c>
      <c r="W30" s="14"/>
    </row>
    <row r="31" spans="1:25" ht="15" customHeight="1" x14ac:dyDescent="0.1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V31" s="13" t="s">
        <v>78</v>
      </c>
      <c r="W31" s="14"/>
    </row>
    <row r="32" spans="1:25" ht="15" customHeight="1" x14ac:dyDescent="0.1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7"/>
      <c r="V32" s="13" t="s">
        <v>79</v>
      </c>
      <c r="W32" s="14"/>
    </row>
    <row r="33" spans="3:23" ht="15" customHeight="1" x14ac:dyDescent="0.15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V33" s="13" t="s">
        <v>80</v>
      </c>
      <c r="W33" s="14"/>
    </row>
    <row r="34" spans="3:23" hidden="1" x14ac:dyDescent="0.15"/>
    <row r="35" spans="3:23" hidden="1" x14ac:dyDescent="0.15"/>
    <row r="36" spans="3:23" hidden="1" x14ac:dyDescent="0.15"/>
    <row r="37" spans="3:23" hidden="1" x14ac:dyDescent="0.15"/>
    <row r="38" spans="3:23" hidden="1" x14ac:dyDescent="0.15"/>
    <row r="39" spans="3:23" hidden="1" x14ac:dyDescent="0.15"/>
    <row r="40" spans="3:23" hidden="1" x14ac:dyDescent="0.15"/>
    <row r="41" spans="3:23" hidden="1" x14ac:dyDescent="0.15"/>
    <row r="42" spans="3:23" hidden="1" x14ac:dyDescent="0.15"/>
    <row r="43" spans="3:23" hidden="1" x14ac:dyDescent="0.15"/>
    <row r="44" spans="3:23" hidden="1" x14ac:dyDescent="0.15"/>
    <row r="45" spans="3:23" hidden="1" x14ac:dyDescent="0.15"/>
    <row r="46" spans="3:23" hidden="1" x14ac:dyDescent="0.15"/>
    <row r="47" spans="3:23" hidden="1" x14ac:dyDescent="0.15"/>
    <row r="48" spans="3:23" hidden="1" x14ac:dyDescent="0.15"/>
    <row r="49" hidden="1" x14ac:dyDescent="0.15"/>
    <row r="50" hidden="1" x14ac:dyDescent="0.15"/>
    <row r="51" hidden="1" x14ac:dyDescent="0.15"/>
    <row r="52" hidden="1" x14ac:dyDescent="0.15"/>
    <row r="53" hidden="1" x14ac:dyDescent="0.15"/>
    <row r="54" hidden="1" x14ac:dyDescent="0.15"/>
    <row r="55" hidden="1" x14ac:dyDescent="0.15"/>
  </sheetData>
  <sheetProtection sheet="1" objects="1" scenarios="1" selectLockedCells="1"/>
  <mergeCells count="52">
    <mergeCell ref="E1:M1"/>
    <mergeCell ref="B9:B27"/>
    <mergeCell ref="E9:E27"/>
    <mergeCell ref="G9:G27"/>
    <mergeCell ref="H9:H27"/>
    <mergeCell ref="R9:R27"/>
    <mergeCell ref="C9:C27"/>
    <mergeCell ref="D9:D27"/>
    <mergeCell ref="J9:J27"/>
    <mergeCell ref="N9:N27"/>
    <mergeCell ref="K9:K27"/>
    <mergeCell ref="O9:O27"/>
    <mergeCell ref="L9:L27"/>
    <mergeCell ref="P9:P27"/>
    <mergeCell ref="I9:I27"/>
    <mergeCell ref="M9:M27"/>
    <mergeCell ref="Q9:Q27"/>
    <mergeCell ref="A4:B4"/>
    <mergeCell ref="I4:J4"/>
    <mergeCell ref="F6:F7"/>
    <mergeCell ref="AA6:AA7"/>
    <mergeCell ref="H6:H7"/>
    <mergeCell ref="I6:P6"/>
    <mergeCell ref="Q6:Q7"/>
    <mergeCell ref="R6:R7"/>
    <mergeCell ref="T6:T7"/>
    <mergeCell ref="U6:U7"/>
    <mergeCell ref="V6:V7"/>
    <mergeCell ref="W6:W7"/>
    <mergeCell ref="X6:X7"/>
    <mergeCell ref="Y6:Y7"/>
    <mergeCell ref="Z6:Z7"/>
    <mergeCell ref="D6:D7"/>
    <mergeCell ref="E6:E7"/>
    <mergeCell ref="G6:G7"/>
    <mergeCell ref="D4:H4"/>
    <mergeCell ref="C3:C4"/>
    <mergeCell ref="F9:F27"/>
    <mergeCell ref="A1:D1"/>
    <mergeCell ref="N1:R1"/>
    <mergeCell ref="D3:H3"/>
    <mergeCell ref="I3:J3"/>
    <mergeCell ref="K3:M3"/>
    <mergeCell ref="N3:O3"/>
    <mergeCell ref="P3:R3"/>
    <mergeCell ref="A3:B3"/>
    <mergeCell ref="K4:M4"/>
    <mergeCell ref="N4:O4"/>
    <mergeCell ref="P4:R4"/>
    <mergeCell ref="A6:A7"/>
    <mergeCell ref="B6:B7"/>
    <mergeCell ref="C6:C7"/>
  </mergeCells>
  <phoneticPr fontId="1"/>
  <conditionalFormatting sqref="B8:R8">
    <cfRule type="expression" dxfId="20" priority="16">
      <formula>$B8="女"</formula>
    </cfRule>
  </conditionalFormatting>
  <conditionalFormatting sqref="B9:C9">
    <cfRule type="expression" dxfId="19" priority="15">
      <formula>$B9="女"</formula>
    </cfRule>
  </conditionalFormatting>
  <conditionalFormatting sqref="E9:F9">
    <cfRule type="expression" dxfId="18" priority="14">
      <formula>$B9="女"</formula>
    </cfRule>
  </conditionalFormatting>
  <conditionalFormatting sqref="G9">
    <cfRule type="expression" dxfId="17" priority="13">
      <formula>$B9="女"</formula>
    </cfRule>
  </conditionalFormatting>
  <conditionalFormatting sqref="H9">
    <cfRule type="expression" dxfId="16" priority="12">
      <formula>$B9="女"</formula>
    </cfRule>
  </conditionalFormatting>
  <conditionalFormatting sqref="I9">
    <cfRule type="expression" dxfId="15" priority="11">
      <formula>$B9="女"</formula>
    </cfRule>
  </conditionalFormatting>
  <conditionalFormatting sqref="M9">
    <cfRule type="expression" dxfId="14" priority="10">
      <formula>$B9="女"</formula>
    </cfRule>
  </conditionalFormatting>
  <conditionalFormatting sqref="Q9">
    <cfRule type="expression" dxfId="13" priority="9">
      <formula>$B9="女"</formula>
    </cfRule>
  </conditionalFormatting>
  <conditionalFormatting sqref="R9">
    <cfRule type="expression" dxfId="12" priority="8">
      <formula>$B9="女"</formula>
    </cfRule>
  </conditionalFormatting>
  <conditionalFormatting sqref="D9">
    <cfRule type="expression" dxfId="11" priority="7">
      <formula>$B9="女"</formula>
    </cfRule>
  </conditionalFormatting>
  <conditionalFormatting sqref="J9">
    <cfRule type="expression" dxfId="10" priority="6">
      <formula>$B9="女"</formula>
    </cfRule>
  </conditionalFormatting>
  <conditionalFormatting sqref="N9">
    <cfRule type="expression" dxfId="9" priority="5">
      <formula>$B9="女"</formula>
    </cfRule>
  </conditionalFormatting>
  <conditionalFormatting sqref="K9">
    <cfRule type="expression" dxfId="8" priority="4">
      <formula>$B9="女"</formula>
    </cfRule>
  </conditionalFormatting>
  <conditionalFormatting sqref="O9">
    <cfRule type="expression" dxfId="7" priority="3">
      <formula>$B9="女"</formula>
    </cfRule>
  </conditionalFormatting>
  <conditionalFormatting sqref="L9">
    <cfRule type="expression" dxfId="6" priority="2">
      <formula>$B9="女"</formula>
    </cfRule>
  </conditionalFormatting>
  <conditionalFormatting sqref="P9">
    <cfRule type="expression" dxfId="5" priority="1">
      <formula>$B9="女"</formula>
    </cfRule>
  </conditionalFormatting>
  <dataValidations count="9">
    <dataValidation type="list" allowBlank="1" showInputMessage="1" showErrorMessage="1" sqref="R8">
      <formula1>$AA$9:$AA$10</formula1>
    </dataValidation>
    <dataValidation type="list" allowBlank="1" showInputMessage="1" showErrorMessage="1" sqref="Q8">
      <formula1>$Z$9:$Z$10</formula1>
    </dataValidation>
    <dataValidation allowBlank="1" showInputMessage="1" showErrorMessage="1" promptTitle="風力入力時の注意です！" prompt="半角数字を使ってください。_x000a_＋の場合は数字のみです！_x000a_+1.5⇒【1.5】のみ_x000a_-1.6⇒【-1.6】" sqref="O8 K8"/>
    <dataValidation allowBlank="1" showInputMessage="1" showErrorMessage="1" promptTitle="記録入力時の注意です！" prompt="半角数字とピリオドを使用して下さい！_x000a_12秒01⇒【12.01】_x000a_4分32秒45⇒【4.32.45】_x000a_32m56⇒【32.56】" sqref="N8 J8"/>
    <dataValidation type="list" allowBlank="1" showInputMessage="1" showErrorMessage="1" sqref="M8 I8">
      <formula1>INDIRECT($B8)</formula1>
    </dataValidation>
    <dataValidation type="list" allowBlank="1" showInputMessage="1" showErrorMessage="1" sqref="B8">
      <formula1>$T$8:$T$9</formula1>
    </dataValidation>
    <dataValidation type="list" allowBlank="1" showInputMessage="1" promptTitle="一覧に出ない場合は" prompt="直接入力して下さい！" sqref="H8">
      <formula1>$W$8:$W$20</formula1>
    </dataValidation>
    <dataValidation type="list" allowBlank="1" showInputMessage="1" showErrorMessage="1" sqref="E8">
      <formula1>$U$8:$U$16</formula1>
    </dataValidation>
    <dataValidation type="list" allowBlank="1" showInputMessage="1" showErrorMessage="1" sqref="G8">
      <formula1>$V$8:$V$33</formula1>
    </dataValidation>
  </dataValidations>
  <printOptions horizontalCentered="1" verticalCentered="1"/>
  <pageMargins left="0.39370078740157483" right="0.39370078740157483" top="0.55118110236220474" bottom="0.55118110236220474" header="0.31496062992125984" footer="0.31496062992125984"/>
  <pageSetup paperSize="9" scale="9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CC184"/>
  <sheetViews>
    <sheetView showGridLines="0" tabSelected="1" view="pageBreakPreview" topLeftCell="A16" zoomScaleNormal="115" zoomScaleSheetLayoutView="100" workbookViewId="0">
      <selection activeCell="E1" sqref="A1:M1"/>
    </sheetView>
  </sheetViews>
  <sheetFormatPr defaultRowHeight="13.5" x14ac:dyDescent="0.15"/>
  <cols>
    <col min="1" max="77" width="1.875" style="66" customWidth="1"/>
    <col min="78" max="84" width="7.125" style="66" customWidth="1"/>
    <col min="85" max="86" width="4" style="66" customWidth="1"/>
    <col min="87" max="94" width="1.875" style="66" customWidth="1"/>
    <col min="95" max="16384" width="9" style="66"/>
  </cols>
  <sheetData>
    <row r="1" spans="1:81" ht="11.25" customHeight="1" x14ac:dyDescent="0.15">
      <c r="A1" s="187" t="s">
        <v>159</v>
      </c>
      <c r="B1" s="187"/>
      <c r="C1" s="187"/>
      <c r="D1" s="187"/>
      <c r="E1" s="187"/>
      <c r="F1" s="187"/>
      <c r="G1" s="187"/>
      <c r="H1" s="187"/>
      <c r="I1" s="187"/>
      <c r="J1" s="182" t="s">
        <v>36</v>
      </c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3" t="s">
        <v>188</v>
      </c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  <c r="BF1" s="183"/>
      <c r="BG1" s="183"/>
      <c r="BH1" s="183"/>
      <c r="BI1" s="183"/>
      <c r="BJ1" s="183"/>
      <c r="BK1" s="183"/>
      <c r="BL1" s="183"/>
      <c r="BM1" s="183"/>
      <c r="BN1" s="183"/>
      <c r="BO1" s="183"/>
      <c r="BP1" s="183"/>
      <c r="BQ1" s="183"/>
      <c r="BR1" s="183"/>
      <c r="BS1" s="183"/>
      <c r="BT1" s="183"/>
      <c r="BU1" s="183"/>
      <c r="BV1" s="183"/>
      <c r="BW1" s="183"/>
    </row>
    <row r="2" spans="1:81" ht="11.25" customHeight="1" x14ac:dyDescent="0.15">
      <c r="A2" s="187"/>
      <c r="B2" s="187"/>
      <c r="C2" s="187"/>
      <c r="D2" s="187"/>
      <c r="E2" s="187"/>
      <c r="F2" s="187"/>
      <c r="G2" s="187"/>
      <c r="H2" s="187"/>
      <c r="I2" s="187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</row>
    <row r="3" spans="1:81" ht="11.25" customHeight="1" x14ac:dyDescent="0.15">
      <c r="A3" s="187"/>
      <c r="B3" s="187"/>
      <c r="C3" s="187"/>
      <c r="D3" s="187"/>
      <c r="E3" s="187"/>
      <c r="F3" s="187"/>
      <c r="G3" s="187"/>
      <c r="H3" s="187"/>
      <c r="I3" s="187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</row>
    <row r="4" spans="1:81" ht="11.25" customHeight="1" x14ac:dyDescent="0.15"/>
    <row r="5" spans="1:81" ht="11.25" customHeight="1" x14ac:dyDescent="0.15">
      <c r="A5" s="184" t="s">
        <v>154</v>
      </c>
      <c r="B5" s="184"/>
      <c r="C5" s="184"/>
      <c r="D5" s="184"/>
      <c r="E5" s="184"/>
      <c r="F5" s="186" t="s">
        <v>153</v>
      </c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81" t="str">
        <f>様式1!D3</f>
        <v>北見北斗高</v>
      </c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79" t="s">
        <v>1</v>
      </c>
      <c r="AH5" s="179"/>
      <c r="AI5" s="179"/>
      <c r="AJ5" s="179"/>
      <c r="AK5" s="179"/>
      <c r="AL5" s="179"/>
      <c r="AM5" s="179"/>
      <c r="AN5" s="181" t="str">
        <f>様式1!K3</f>
        <v>オホーツク</v>
      </c>
      <c r="AO5" s="181"/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1"/>
      <c r="BA5" s="181"/>
      <c r="BB5" s="179" t="s">
        <v>5</v>
      </c>
      <c r="BC5" s="179"/>
      <c r="BD5" s="179"/>
      <c r="BE5" s="179"/>
      <c r="BF5" s="179"/>
      <c r="BG5" s="179"/>
      <c r="BH5" s="179"/>
      <c r="BI5" s="179"/>
      <c r="BJ5" s="179"/>
      <c r="BK5" s="180" t="str">
        <f>様式1!P3</f>
        <v>＊＊＊＊－＊＊－＊＊＊＊</v>
      </c>
      <c r="BL5" s="180"/>
      <c r="BM5" s="180"/>
      <c r="BN5" s="180"/>
      <c r="BO5" s="180"/>
      <c r="BP5" s="180"/>
      <c r="BQ5" s="180"/>
      <c r="BR5" s="180"/>
      <c r="BS5" s="180"/>
      <c r="BT5" s="180"/>
      <c r="BU5" s="180"/>
      <c r="BV5" s="180"/>
      <c r="BW5" s="180"/>
    </row>
    <row r="6" spans="1:81" ht="11.25" customHeight="1" x14ac:dyDescent="0.15">
      <c r="A6" s="184"/>
      <c r="B6" s="184"/>
      <c r="C6" s="184"/>
      <c r="D6" s="184"/>
      <c r="E6" s="184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79"/>
      <c r="AH6" s="179"/>
      <c r="AI6" s="179"/>
      <c r="AJ6" s="179"/>
      <c r="AK6" s="179"/>
      <c r="AL6" s="179"/>
      <c r="AM6" s="179"/>
      <c r="AN6" s="181"/>
      <c r="AO6" s="181"/>
      <c r="AP6" s="181"/>
      <c r="AQ6" s="181"/>
      <c r="AR6" s="181"/>
      <c r="AS6" s="181"/>
      <c r="AT6" s="181"/>
      <c r="AU6" s="181"/>
      <c r="AV6" s="181"/>
      <c r="AW6" s="181"/>
      <c r="AX6" s="181"/>
      <c r="AY6" s="181"/>
      <c r="AZ6" s="181"/>
      <c r="BA6" s="181"/>
      <c r="BB6" s="179"/>
      <c r="BC6" s="179"/>
      <c r="BD6" s="179"/>
      <c r="BE6" s="179"/>
      <c r="BF6" s="179"/>
      <c r="BG6" s="179"/>
      <c r="BH6" s="179"/>
      <c r="BI6" s="179"/>
      <c r="BJ6" s="179"/>
      <c r="BK6" s="180"/>
      <c r="BL6" s="180"/>
      <c r="BM6" s="180"/>
      <c r="BN6" s="180"/>
      <c r="BO6" s="180"/>
      <c r="BP6" s="180"/>
      <c r="BQ6" s="180"/>
      <c r="BR6" s="180"/>
      <c r="BS6" s="180"/>
      <c r="BT6" s="180"/>
      <c r="BU6" s="180"/>
      <c r="BV6" s="180"/>
      <c r="BW6" s="180"/>
    </row>
    <row r="7" spans="1:81" ht="11.25" customHeight="1" x14ac:dyDescent="0.15">
      <c r="A7" s="185" t="str">
        <f>様式1!A4</f>
        <v>高校</v>
      </c>
      <c r="B7" s="185"/>
      <c r="C7" s="185"/>
      <c r="D7" s="185"/>
      <c r="E7" s="185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81" t="str">
        <f>様式1!D4</f>
        <v>ｷﾀﾐﾎｸﾄｺｳ</v>
      </c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79" t="s">
        <v>38</v>
      </c>
      <c r="AH7" s="179"/>
      <c r="AI7" s="179"/>
      <c r="AJ7" s="179"/>
      <c r="AK7" s="179"/>
      <c r="AL7" s="179"/>
      <c r="AM7" s="179"/>
      <c r="AN7" s="181" t="str">
        <f>様式1!K4</f>
        <v>流氷　三郎</v>
      </c>
      <c r="AO7" s="181"/>
      <c r="AP7" s="181"/>
      <c r="AQ7" s="181"/>
      <c r="AR7" s="181"/>
      <c r="AS7" s="181"/>
      <c r="AT7" s="181"/>
      <c r="AU7" s="181"/>
      <c r="AV7" s="181"/>
      <c r="AW7" s="181"/>
      <c r="AX7" s="181"/>
      <c r="AY7" s="181"/>
      <c r="AZ7" s="181"/>
      <c r="BA7" s="181"/>
      <c r="BB7" s="179" t="s">
        <v>39</v>
      </c>
      <c r="BC7" s="179"/>
      <c r="BD7" s="179"/>
      <c r="BE7" s="179"/>
      <c r="BF7" s="179"/>
      <c r="BG7" s="179"/>
      <c r="BH7" s="179"/>
      <c r="BI7" s="179"/>
      <c r="BJ7" s="179"/>
      <c r="BK7" s="180" t="str">
        <f>様式1!P4</f>
        <v>＊＊＊－＊＊＊＊－＊＊＊＊</v>
      </c>
      <c r="BL7" s="180"/>
      <c r="BM7" s="180"/>
      <c r="BN7" s="180"/>
      <c r="BO7" s="180"/>
      <c r="BP7" s="180"/>
      <c r="BQ7" s="180"/>
      <c r="BR7" s="180"/>
      <c r="BS7" s="180"/>
      <c r="BT7" s="180"/>
      <c r="BU7" s="180"/>
      <c r="BV7" s="180"/>
      <c r="BW7" s="180"/>
    </row>
    <row r="8" spans="1:81" ht="11.25" customHeight="1" x14ac:dyDescent="0.15">
      <c r="A8" s="185"/>
      <c r="B8" s="185"/>
      <c r="C8" s="185"/>
      <c r="D8" s="185"/>
      <c r="E8" s="185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79"/>
      <c r="AH8" s="179"/>
      <c r="AI8" s="179"/>
      <c r="AJ8" s="179"/>
      <c r="AK8" s="179"/>
      <c r="AL8" s="179"/>
      <c r="AM8" s="179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79"/>
      <c r="BC8" s="179"/>
      <c r="BD8" s="179"/>
      <c r="BE8" s="179"/>
      <c r="BF8" s="179"/>
      <c r="BG8" s="179"/>
      <c r="BH8" s="179"/>
      <c r="BI8" s="179"/>
      <c r="BJ8" s="179"/>
      <c r="BK8" s="180"/>
      <c r="BL8" s="180"/>
      <c r="BM8" s="180"/>
      <c r="BN8" s="180"/>
      <c r="BO8" s="180"/>
      <c r="BP8" s="180"/>
      <c r="BQ8" s="180"/>
      <c r="BR8" s="180"/>
      <c r="BS8" s="180"/>
      <c r="BT8" s="180"/>
      <c r="BU8" s="180"/>
      <c r="BV8" s="180"/>
      <c r="BW8" s="180"/>
    </row>
    <row r="9" spans="1:81" ht="11.25" customHeight="1" x14ac:dyDescent="0.15"/>
    <row r="10" spans="1:81" ht="15.95" customHeight="1" x14ac:dyDescent="0.15">
      <c r="A10" s="165" t="s">
        <v>160</v>
      </c>
      <c r="B10" s="166"/>
      <c r="C10" s="166"/>
      <c r="D10" s="166"/>
      <c r="E10" s="166"/>
      <c r="F10" s="166"/>
      <c r="G10" s="166"/>
      <c r="H10" s="166"/>
      <c r="I10" s="166"/>
      <c r="J10" s="170" t="s">
        <v>161</v>
      </c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1"/>
      <c r="AJ10" s="67"/>
      <c r="AK10" s="165" t="s">
        <v>186</v>
      </c>
      <c r="AL10" s="166"/>
      <c r="AM10" s="166"/>
      <c r="AN10" s="166"/>
      <c r="AO10" s="166"/>
      <c r="AP10" s="166"/>
      <c r="AQ10" s="166"/>
      <c r="AR10" s="166"/>
      <c r="AS10" s="166"/>
      <c r="AT10" s="170" t="s">
        <v>189</v>
      </c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1"/>
    </row>
    <row r="11" spans="1:81" ht="15.95" customHeight="1" x14ac:dyDescent="0.15">
      <c r="A11" s="167"/>
      <c r="B11" s="168"/>
      <c r="C11" s="168"/>
      <c r="D11" s="168"/>
      <c r="E11" s="168"/>
      <c r="F11" s="168"/>
      <c r="G11" s="168"/>
      <c r="H11" s="168"/>
      <c r="I11" s="168"/>
      <c r="J11" s="172"/>
      <c r="K11" s="172"/>
      <c r="L11" s="172"/>
      <c r="M11" s="172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3"/>
      <c r="AJ11" s="67"/>
      <c r="AK11" s="167"/>
      <c r="AL11" s="168"/>
      <c r="AM11" s="168"/>
      <c r="AN11" s="168"/>
      <c r="AO11" s="168"/>
      <c r="AP11" s="168"/>
      <c r="AQ11" s="168"/>
      <c r="AR11" s="168"/>
      <c r="AS11" s="168"/>
      <c r="AT11" s="172"/>
      <c r="AU11" s="172"/>
      <c r="AV11" s="172"/>
      <c r="AW11" s="172"/>
      <c r="AX11" s="172"/>
      <c r="AY11" s="172"/>
      <c r="AZ11" s="172"/>
      <c r="BA11" s="172"/>
      <c r="BB11" s="172"/>
      <c r="BC11" s="172"/>
      <c r="BD11" s="172"/>
      <c r="BE11" s="172"/>
      <c r="BF11" s="172"/>
      <c r="BG11" s="172"/>
      <c r="BH11" s="172"/>
      <c r="BI11" s="172"/>
      <c r="BJ11" s="172"/>
      <c r="BK11" s="172"/>
      <c r="BL11" s="172"/>
      <c r="BM11" s="172"/>
      <c r="BN11" s="172"/>
      <c r="BO11" s="172"/>
      <c r="BP11" s="172"/>
      <c r="BQ11" s="172"/>
      <c r="BR11" s="172"/>
      <c r="BS11" s="172"/>
      <c r="BT11" s="172"/>
      <c r="BU11" s="172"/>
      <c r="BV11" s="172"/>
      <c r="BW11" s="173"/>
    </row>
    <row r="12" spans="1:81" ht="15.95" customHeight="1" thickBot="1" x14ac:dyDescent="0.2">
      <c r="A12" s="68"/>
      <c r="B12" s="68"/>
      <c r="C12" s="68"/>
      <c r="D12" s="68"/>
      <c r="E12" s="68"/>
      <c r="F12" s="68" t="s">
        <v>205</v>
      </c>
      <c r="G12" s="68"/>
      <c r="H12" s="68"/>
      <c r="I12" s="68"/>
      <c r="J12" s="68"/>
      <c r="K12" s="68"/>
      <c r="L12" s="68" t="s">
        <v>206</v>
      </c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 t="s">
        <v>205</v>
      </c>
      <c r="Y12" s="68"/>
      <c r="Z12" s="68"/>
      <c r="AA12" s="68"/>
      <c r="AB12" s="68"/>
      <c r="AC12" s="68"/>
      <c r="AD12" s="68" t="s">
        <v>206</v>
      </c>
      <c r="AE12" s="68"/>
      <c r="AF12" s="68"/>
      <c r="AG12" s="68"/>
      <c r="AH12" s="68"/>
      <c r="AI12" s="68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CA12" s="66" t="s">
        <v>195</v>
      </c>
      <c r="CB12" s="66" t="s">
        <v>196</v>
      </c>
      <c r="CC12" s="66" t="s">
        <v>197</v>
      </c>
    </row>
    <row r="13" spans="1:81" ht="17.100000000000001" customHeight="1" thickBot="1" x14ac:dyDescent="0.2">
      <c r="A13" s="163"/>
      <c r="B13" s="163"/>
      <c r="C13" s="163"/>
      <c r="D13" s="163"/>
      <c r="E13" s="163"/>
      <c r="F13" s="163" t="s">
        <v>182</v>
      </c>
      <c r="G13" s="163"/>
      <c r="H13" s="163"/>
      <c r="I13" s="163"/>
      <c r="J13" s="163"/>
      <c r="K13" s="163"/>
      <c r="L13" s="164" t="s">
        <v>183</v>
      </c>
      <c r="M13" s="164"/>
      <c r="N13" s="164"/>
      <c r="O13" s="164"/>
      <c r="P13" s="164"/>
      <c r="Q13" s="164"/>
      <c r="S13" s="163"/>
      <c r="T13" s="163"/>
      <c r="U13" s="163"/>
      <c r="V13" s="163"/>
      <c r="W13" s="163"/>
      <c r="X13" s="163" t="s">
        <v>182</v>
      </c>
      <c r="Y13" s="163"/>
      <c r="Z13" s="163"/>
      <c r="AA13" s="163"/>
      <c r="AB13" s="163"/>
      <c r="AC13" s="163"/>
      <c r="AD13" s="164" t="s">
        <v>183</v>
      </c>
      <c r="AE13" s="164"/>
      <c r="AF13" s="164"/>
      <c r="AG13" s="164"/>
      <c r="AH13" s="164"/>
      <c r="AI13" s="164"/>
      <c r="AK13" s="236" t="s">
        <v>194</v>
      </c>
      <c r="AL13" s="237"/>
      <c r="AM13" s="237"/>
      <c r="AN13" s="189" t="s">
        <v>195</v>
      </c>
      <c r="AO13" s="189"/>
      <c r="AP13" s="189"/>
      <c r="AQ13" s="189"/>
      <c r="AR13" s="189"/>
      <c r="AS13" s="204"/>
      <c r="AT13" s="211">
        <f>VLOOKUP($A$7,$BZ$12:$CC$15,2,FALSE)</f>
        <v>2000</v>
      </c>
      <c r="AU13" s="212"/>
      <c r="AV13" s="212"/>
      <c r="AW13" s="212"/>
      <c r="AX13" s="212"/>
      <c r="AY13" s="213"/>
      <c r="AZ13" s="188" t="s">
        <v>190</v>
      </c>
      <c r="BA13" s="189"/>
      <c r="BB13" s="204"/>
      <c r="BC13" s="188" t="s">
        <v>193</v>
      </c>
      <c r="BD13" s="204"/>
      <c r="BE13" s="205">
        <f>COUNTIF(様式1!$V$8:$V$27,"男1")</f>
        <v>0</v>
      </c>
      <c r="BF13" s="206"/>
      <c r="BG13" s="206"/>
      <c r="BH13" s="207"/>
      <c r="BI13" s="188" t="s">
        <v>192</v>
      </c>
      <c r="BJ13" s="189"/>
      <c r="BK13" s="204"/>
      <c r="BL13" s="188" t="s">
        <v>191</v>
      </c>
      <c r="BM13" s="204"/>
      <c r="BN13" s="208">
        <f>AT13*BE13</f>
        <v>0</v>
      </c>
      <c r="BO13" s="209"/>
      <c r="BP13" s="209"/>
      <c r="BQ13" s="209"/>
      <c r="BR13" s="209"/>
      <c r="BS13" s="209"/>
      <c r="BT13" s="210"/>
      <c r="BU13" s="188" t="s">
        <v>190</v>
      </c>
      <c r="BV13" s="189"/>
      <c r="BW13" s="189"/>
      <c r="BZ13" s="66" t="s">
        <v>207</v>
      </c>
      <c r="CA13" s="66">
        <v>1500</v>
      </c>
      <c r="CB13" s="66">
        <v>2500</v>
      </c>
      <c r="CC13" s="66">
        <v>2500</v>
      </c>
    </row>
    <row r="14" spans="1:81" ht="17.100000000000001" customHeight="1" thickBot="1" x14ac:dyDescent="0.2">
      <c r="A14" s="162" t="s">
        <v>163</v>
      </c>
      <c r="B14" s="162"/>
      <c r="C14" s="162"/>
      <c r="D14" s="162"/>
      <c r="E14" s="162"/>
      <c r="F14" s="163">
        <f>COUNTIF(様式1!$T$8:$U$27,$F$12&amp;A14)</f>
        <v>0</v>
      </c>
      <c r="G14" s="163"/>
      <c r="H14" s="163"/>
      <c r="I14" s="163"/>
      <c r="J14" s="163"/>
      <c r="K14" s="163"/>
      <c r="L14" s="164">
        <f>COUNTIF(様式1!$T$8:$U$27,$L$12&amp;A14)</f>
        <v>0</v>
      </c>
      <c r="M14" s="164"/>
      <c r="N14" s="164"/>
      <c r="O14" s="164"/>
      <c r="P14" s="164"/>
      <c r="Q14" s="164"/>
      <c r="S14" s="162" t="s">
        <v>170</v>
      </c>
      <c r="T14" s="162"/>
      <c r="U14" s="162"/>
      <c r="V14" s="162"/>
      <c r="W14" s="162"/>
      <c r="X14" s="163">
        <f>COUNTIF(様式1!Q8:Q27,"男400mR")</f>
        <v>1</v>
      </c>
      <c r="Y14" s="163"/>
      <c r="Z14" s="163"/>
      <c r="AA14" s="163"/>
      <c r="AB14" s="163"/>
      <c r="AC14" s="163"/>
      <c r="AD14" s="164">
        <f>COUNTIF(様式1!Q8:Q27,"女400mR")</f>
        <v>1</v>
      </c>
      <c r="AE14" s="164"/>
      <c r="AF14" s="164"/>
      <c r="AG14" s="164"/>
      <c r="AH14" s="164"/>
      <c r="AI14" s="164"/>
      <c r="AK14" s="238"/>
      <c r="AL14" s="239"/>
      <c r="AM14" s="239"/>
      <c r="AN14" s="189" t="s">
        <v>196</v>
      </c>
      <c r="AO14" s="189"/>
      <c r="AP14" s="189"/>
      <c r="AQ14" s="189"/>
      <c r="AR14" s="189"/>
      <c r="AS14" s="204"/>
      <c r="AT14" s="211">
        <f>VLOOKUP($A$7,$BZ$12:$CC$15,3,FALSE)</f>
        <v>3000</v>
      </c>
      <c r="AU14" s="212"/>
      <c r="AV14" s="212"/>
      <c r="AW14" s="212"/>
      <c r="AX14" s="212"/>
      <c r="AY14" s="213"/>
      <c r="AZ14" s="188" t="s">
        <v>190</v>
      </c>
      <c r="BA14" s="189"/>
      <c r="BB14" s="204"/>
      <c r="BC14" s="188" t="s">
        <v>193</v>
      </c>
      <c r="BD14" s="204"/>
      <c r="BE14" s="205">
        <f>COUNTIF(様式1!$V$8:$V$27,"男2")</f>
        <v>1</v>
      </c>
      <c r="BF14" s="206"/>
      <c r="BG14" s="206"/>
      <c r="BH14" s="207"/>
      <c r="BI14" s="188" t="s">
        <v>192</v>
      </c>
      <c r="BJ14" s="189"/>
      <c r="BK14" s="204"/>
      <c r="BL14" s="188" t="s">
        <v>191</v>
      </c>
      <c r="BM14" s="204"/>
      <c r="BN14" s="208">
        <f t="shared" ref="BN14:BN16" si="0">AT14*BE14</f>
        <v>3000</v>
      </c>
      <c r="BO14" s="209"/>
      <c r="BP14" s="209"/>
      <c r="BQ14" s="209"/>
      <c r="BR14" s="209"/>
      <c r="BS14" s="209"/>
      <c r="BT14" s="210"/>
      <c r="BU14" s="188" t="s">
        <v>190</v>
      </c>
      <c r="BV14" s="189"/>
      <c r="BW14" s="189"/>
      <c r="BZ14" s="66" t="s">
        <v>208</v>
      </c>
      <c r="CA14" s="66">
        <v>2000</v>
      </c>
      <c r="CB14" s="66">
        <v>3000</v>
      </c>
      <c r="CC14" s="66">
        <v>3500</v>
      </c>
    </row>
    <row r="15" spans="1:81" ht="17.100000000000001" customHeight="1" thickBot="1" x14ac:dyDescent="0.2">
      <c r="A15" s="162" t="s">
        <v>164</v>
      </c>
      <c r="B15" s="162"/>
      <c r="C15" s="162"/>
      <c r="D15" s="162"/>
      <c r="E15" s="162"/>
      <c r="F15" s="163">
        <f>COUNTIF(様式1!$T$8:$U$27,$F$12&amp;A15)</f>
        <v>0</v>
      </c>
      <c r="G15" s="163"/>
      <c r="H15" s="163"/>
      <c r="I15" s="163"/>
      <c r="J15" s="163"/>
      <c r="K15" s="163"/>
      <c r="L15" s="164">
        <f>COUNTIF(様式1!$T$8:$U$27,$L$12&amp;A15)</f>
        <v>0</v>
      </c>
      <c r="M15" s="164"/>
      <c r="N15" s="164"/>
      <c r="O15" s="164"/>
      <c r="P15" s="164"/>
      <c r="Q15" s="164"/>
      <c r="S15" s="162" t="s">
        <v>171</v>
      </c>
      <c r="T15" s="162"/>
      <c r="U15" s="162"/>
      <c r="V15" s="162"/>
      <c r="W15" s="162"/>
      <c r="X15" s="163">
        <f>COUNTIF(様式1!R8:R27,"男1600mR")</f>
        <v>1</v>
      </c>
      <c r="Y15" s="163"/>
      <c r="Z15" s="163"/>
      <c r="AA15" s="163"/>
      <c r="AB15" s="163"/>
      <c r="AC15" s="163"/>
      <c r="AD15" s="164">
        <f>COUNTIF(様式1!R8:R27,"女1600mR")</f>
        <v>1</v>
      </c>
      <c r="AE15" s="164"/>
      <c r="AF15" s="164"/>
      <c r="AG15" s="164"/>
      <c r="AH15" s="164"/>
      <c r="AI15" s="164"/>
      <c r="AK15" s="238"/>
      <c r="AL15" s="239"/>
      <c r="AM15" s="239"/>
      <c r="AN15" s="189" t="s">
        <v>197</v>
      </c>
      <c r="AO15" s="189"/>
      <c r="AP15" s="189"/>
      <c r="AQ15" s="189"/>
      <c r="AR15" s="189"/>
      <c r="AS15" s="204"/>
      <c r="AT15" s="211">
        <f>VLOOKUP($A$7,$BZ$12:$CC$15,4,FALSE)</f>
        <v>3500</v>
      </c>
      <c r="AU15" s="212"/>
      <c r="AV15" s="212"/>
      <c r="AW15" s="212"/>
      <c r="AX15" s="212"/>
      <c r="AY15" s="213"/>
      <c r="AZ15" s="188" t="s">
        <v>190</v>
      </c>
      <c r="BA15" s="189"/>
      <c r="BB15" s="204"/>
      <c r="BC15" s="188" t="s">
        <v>193</v>
      </c>
      <c r="BD15" s="204"/>
      <c r="BE15" s="205">
        <f>IF(COUNTIF(様式1!$Q$8:$R$27,"男400mR")&gt;=1,1,0)+IF(COUNTIF(様式1!$Q$8:$R$27,"男1600mR")&gt;=1,1,0)</f>
        <v>2</v>
      </c>
      <c r="BF15" s="206"/>
      <c r="BG15" s="206"/>
      <c r="BH15" s="207"/>
      <c r="BI15" s="188" t="s">
        <v>211</v>
      </c>
      <c r="BJ15" s="189"/>
      <c r="BK15" s="204"/>
      <c r="BL15" s="188" t="s">
        <v>191</v>
      </c>
      <c r="BM15" s="204"/>
      <c r="BN15" s="208">
        <f t="shared" si="0"/>
        <v>7000</v>
      </c>
      <c r="BO15" s="209"/>
      <c r="BP15" s="209"/>
      <c r="BQ15" s="209"/>
      <c r="BR15" s="209"/>
      <c r="BS15" s="209"/>
      <c r="BT15" s="210"/>
      <c r="BU15" s="188" t="s">
        <v>190</v>
      </c>
      <c r="BV15" s="189"/>
      <c r="BW15" s="189"/>
      <c r="BZ15" s="66" t="s">
        <v>209</v>
      </c>
      <c r="CA15" s="66">
        <v>3000</v>
      </c>
      <c r="CB15" s="66">
        <v>4500</v>
      </c>
      <c r="CC15" s="66">
        <v>4500</v>
      </c>
    </row>
    <row r="16" spans="1:81" ht="17.100000000000001" customHeight="1" thickBot="1" x14ac:dyDescent="0.2">
      <c r="A16" s="162" t="s">
        <v>165</v>
      </c>
      <c r="B16" s="162"/>
      <c r="C16" s="162"/>
      <c r="D16" s="162"/>
      <c r="E16" s="162"/>
      <c r="F16" s="163">
        <f>COUNTIF(様式1!$T$8:$U$27,$F$12&amp;A16)</f>
        <v>0</v>
      </c>
      <c r="G16" s="163"/>
      <c r="H16" s="163"/>
      <c r="I16" s="163"/>
      <c r="J16" s="163"/>
      <c r="K16" s="163"/>
      <c r="L16" s="164">
        <f>COUNTIF(様式1!$T$8:$U$27,$L$12&amp;A16)</f>
        <v>0</v>
      </c>
      <c r="M16" s="164"/>
      <c r="N16" s="164"/>
      <c r="O16" s="164"/>
      <c r="P16" s="164"/>
      <c r="Q16" s="164"/>
      <c r="S16" s="162" t="s">
        <v>172</v>
      </c>
      <c r="T16" s="162"/>
      <c r="U16" s="162"/>
      <c r="V16" s="162"/>
      <c r="W16" s="162"/>
      <c r="X16" s="163">
        <f>COUNTIF(様式1!$T$8:$U$27,$F$12&amp;S16)</f>
        <v>0</v>
      </c>
      <c r="Y16" s="163"/>
      <c r="Z16" s="163"/>
      <c r="AA16" s="163"/>
      <c r="AB16" s="163"/>
      <c r="AC16" s="163"/>
      <c r="AD16" s="164">
        <f>COUNTIF(様式1!$T$8:$U$27,$AD$12&amp;S16)</f>
        <v>0</v>
      </c>
      <c r="AE16" s="164"/>
      <c r="AF16" s="164"/>
      <c r="AG16" s="164"/>
      <c r="AH16" s="164"/>
      <c r="AI16" s="164"/>
      <c r="AK16" s="238"/>
      <c r="AL16" s="239"/>
      <c r="AM16" s="239"/>
      <c r="AN16" s="189" t="s">
        <v>198</v>
      </c>
      <c r="AO16" s="189"/>
      <c r="AP16" s="189"/>
      <c r="AQ16" s="189"/>
      <c r="AR16" s="189"/>
      <c r="AS16" s="204"/>
      <c r="AT16" s="211">
        <v>400</v>
      </c>
      <c r="AU16" s="212"/>
      <c r="AV16" s="212"/>
      <c r="AW16" s="212"/>
      <c r="AX16" s="212"/>
      <c r="AY16" s="213"/>
      <c r="AZ16" s="188" t="s">
        <v>190</v>
      </c>
      <c r="BA16" s="189"/>
      <c r="BB16" s="204"/>
      <c r="BC16" s="188" t="s">
        <v>193</v>
      </c>
      <c r="BD16" s="204"/>
      <c r="BE16" s="205">
        <f>COUNTIF(様式1!B8:B27,"男")</f>
        <v>1</v>
      </c>
      <c r="BF16" s="206"/>
      <c r="BG16" s="206"/>
      <c r="BH16" s="207"/>
      <c r="BI16" s="188" t="s">
        <v>192</v>
      </c>
      <c r="BJ16" s="189"/>
      <c r="BK16" s="204"/>
      <c r="BL16" s="188" t="s">
        <v>191</v>
      </c>
      <c r="BM16" s="204"/>
      <c r="BN16" s="208">
        <f t="shared" si="0"/>
        <v>400</v>
      </c>
      <c r="BO16" s="209"/>
      <c r="BP16" s="209"/>
      <c r="BQ16" s="209"/>
      <c r="BR16" s="209"/>
      <c r="BS16" s="209"/>
      <c r="BT16" s="210"/>
      <c r="BU16" s="188" t="s">
        <v>190</v>
      </c>
      <c r="BV16" s="189"/>
      <c r="BW16" s="189"/>
    </row>
    <row r="17" spans="1:75" ht="17.100000000000001" customHeight="1" x14ac:dyDescent="0.15">
      <c r="A17" s="162" t="s">
        <v>22</v>
      </c>
      <c r="B17" s="162"/>
      <c r="C17" s="162"/>
      <c r="D17" s="162"/>
      <c r="E17" s="162"/>
      <c r="F17" s="163">
        <f>COUNTIF(様式1!$T$8:$U$27,$F$12&amp;A17)</f>
        <v>0</v>
      </c>
      <c r="G17" s="163"/>
      <c r="H17" s="163"/>
      <c r="I17" s="163"/>
      <c r="J17" s="163"/>
      <c r="K17" s="163"/>
      <c r="L17" s="164">
        <f>COUNTIF(様式1!$T$8:$U$27,$L$12&amp;A17)</f>
        <v>0</v>
      </c>
      <c r="M17" s="164"/>
      <c r="N17" s="164"/>
      <c r="O17" s="164"/>
      <c r="P17" s="164"/>
      <c r="Q17" s="164"/>
      <c r="S17" s="162" t="s">
        <v>173</v>
      </c>
      <c r="T17" s="162"/>
      <c r="U17" s="162"/>
      <c r="V17" s="162"/>
      <c r="W17" s="162"/>
      <c r="X17" s="163">
        <f>COUNTIF(様式1!$T$8:$U$27,$F$12&amp;S17)</f>
        <v>0</v>
      </c>
      <c r="Y17" s="163"/>
      <c r="Z17" s="163"/>
      <c r="AA17" s="163"/>
      <c r="AB17" s="163"/>
      <c r="AC17" s="163"/>
      <c r="AD17" s="164">
        <f>COUNTIF(様式1!$T$8:$U$27,$AD$12&amp;S17)</f>
        <v>0</v>
      </c>
      <c r="AE17" s="164"/>
      <c r="AF17" s="164"/>
      <c r="AG17" s="164"/>
      <c r="AH17" s="164"/>
      <c r="AI17" s="164"/>
      <c r="AK17" s="238"/>
      <c r="AL17" s="239"/>
      <c r="AM17" s="239"/>
      <c r="AN17" s="226" t="s">
        <v>199</v>
      </c>
      <c r="AO17" s="226"/>
      <c r="AP17" s="226"/>
      <c r="AQ17" s="226"/>
      <c r="AR17" s="226"/>
      <c r="AS17" s="226"/>
      <c r="AT17" s="235"/>
      <c r="AU17" s="235"/>
      <c r="AV17" s="235"/>
      <c r="AW17" s="235"/>
      <c r="AX17" s="235"/>
      <c r="AY17" s="235"/>
      <c r="AZ17" s="226"/>
      <c r="BA17" s="226"/>
      <c r="BB17" s="226"/>
      <c r="BC17" s="226"/>
      <c r="BD17" s="226"/>
      <c r="BE17" s="235"/>
      <c r="BF17" s="235"/>
      <c r="BG17" s="235"/>
      <c r="BH17" s="235"/>
      <c r="BI17" s="226"/>
      <c r="BJ17" s="226"/>
      <c r="BK17" s="226"/>
      <c r="BL17" s="226"/>
      <c r="BM17" s="226"/>
      <c r="BN17" s="214">
        <f>SUM(BN13:BT16)</f>
        <v>10400</v>
      </c>
      <c r="BO17" s="215"/>
      <c r="BP17" s="215"/>
      <c r="BQ17" s="215"/>
      <c r="BR17" s="215"/>
      <c r="BS17" s="215"/>
      <c r="BT17" s="216"/>
      <c r="BU17" s="226" t="s">
        <v>190</v>
      </c>
      <c r="BV17" s="226"/>
      <c r="BW17" s="227"/>
    </row>
    <row r="18" spans="1:75" ht="17.100000000000001" customHeight="1" thickBot="1" x14ac:dyDescent="0.2">
      <c r="A18" s="162" t="s">
        <v>23</v>
      </c>
      <c r="B18" s="162"/>
      <c r="C18" s="162"/>
      <c r="D18" s="162"/>
      <c r="E18" s="162"/>
      <c r="F18" s="163">
        <f>COUNTIF(様式1!$T$8:$U$27,$F$12&amp;A18)</f>
        <v>1</v>
      </c>
      <c r="G18" s="163"/>
      <c r="H18" s="163"/>
      <c r="I18" s="163"/>
      <c r="J18" s="163"/>
      <c r="K18" s="163"/>
      <c r="L18" s="164">
        <f>COUNTIF(様式1!$T$8:$U$27,$L$12&amp;A18)</f>
        <v>0</v>
      </c>
      <c r="M18" s="164"/>
      <c r="N18" s="164"/>
      <c r="O18" s="164"/>
      <c r="P18" s="164"/>
      <c r="Q18" s="164"/>
      <c r="S18" s="162" t="s">
        <v>174</v>
      </c>
      <c r="T18" s="162"/>
      <c r="U18" s="162"/>
      <c r="V18" s="162"/>
      <c r="W18" s="162"/>
      <c r="X18" s="163">
        <f>COUNTIF(様式1!$T$8:$U$27,$F$12&amp;S18)</f>
        <v>1</v>
      </c>
      <c r="Y18" s="163"/>
      <c r="Z18" s="163"/>
      <c r="AA18" s="163"/>
      <c r="AB18" s="163"/>
      <c r="AC18" s="163"/>
      <c r="AD18" s="164">
        <f>COUNTIF(様式1!$T$8:$U$27,$AD$12&amp;S18)</f>
        <v>0</v>
      </c>
      <c r="AE18" s="164"/>
      <c r="AF18" s="164"/>
      <c r="AG18" s="164"/>
      <c r="AH18" s="164"/>
      <c r="AI18" s="164"/>
      <c r="AK18" s="240"/>
      <c r="AL18" s="241"/>
      <c r="AM18" s="241"/>
      <c r="AN18" s="228"/>
      <c r="AO18" s="228"/>
      <c r="AP18" s="228"/>
      <c r="AQ18" s="228"/>
      <c r="AR18" s="228"/>
      <c r="AS18" s="228"/>
      <c r="AT18" s="235"/>
      <c r="AU18" s="235"/>
      <c r="AV18" s="235"/>
      <c r="AW18" s="235"/>
      <c r="AX18" s="235"/>
      <c r="AY18" s="235"/>
      <c r="AZ18" s="228"/>
      <c r="BA18" s="228"/>
      <c r="BB18" s="228"/>
      <c r="BC18" s="228"/>
      <c r="BD18" s="228"/>
      <c r="BE18" s="235"/>
      <c r="BF18" s="235"/>
      <c r="BG18" s="235"/>
      <c r="BH18" s="235"/>
      <c r="BI18" s="228"/>
      <c r="BJ18" s="228"/>
      <c r="BK18" s="228"/>
      <c r="BL18" s="228"/>
      <c r="BM18" s="228"/>
      <c r="BN18" s="217"/>
      <c r="BO18" s="218"/>
      <c r="BP18" s="218"/>
      <c r="BQ18" s="218"/>
      <c r="BR18" s="218"/>
      <c r="BS18" s="218"/>
      <c r="BT18" s="219"/>
      <c r="BU18" s="228"/>
      <c r="BV18" s="228"/>
      <c r="BW18" s="229"/>
    </row>
    <row r="19" spans="1:75" ht="17.100000000000001" customHeight="1" thickBot="1" x14ac:dyDescent="0.2">
      <c r="A19" s="162" t="s">
        <v>24</v>
      </c>
      <c r="B19" s="162"/>
      <c r="C19" s="162"/>
      <c r="D19" s="162"/>
      <c r="E19" s="162"/>
      <c r="F19" s="163">
        <f>COUNTIF(様式1!$T$8:$U$27,$F$12&amp;A19)</f>
        <v>0</v>
      </c>
      <c r="G19" s="163"/>
      <c r="H19" s="163"/>
      <c r="I19" s="163"/>
      <c r="J19" s="163"/>
      <c r="K19" s="163"/>
      <c r="L19" s="164">
        <f>COUNTIF(様式1!$T$8:$U$27,$L$12&amp;A19)</f>
        <v>0</v>
      </c>
      <c r="M19" s="164"/>
      <c r="N19" s="164"/>
      <c r="O19" s="164"/>
      <c r="P19" s="164"/>
      <c r="Q19" s="164"/>
      <c r="S19" s="162" t="s">
        <v>175</v>
      </c>
      <c r="T19" s="162"/>
      <c r="U19" s="162"/>
      <c r="V19" s="162"/>
      <c r="W19" s="162"/>
      <c r="X19" s="163">
        <f>COUNTIF(様式1!$T$8:$U$27,$F$12&amp;S19)</f>
        <v>0</v>
      </c>
      <c r="Y19" s="163"/>
      <c r="Z19" s="163"/>
      <c r="AA19" s="163"/>
      <c r="AB19" s="163"/>
      <c r="AC19" s="163"/>
      <c r="AD19" s="164">
        <f>COUNTIF(様式1!$T$8:$U$27,$AD$12&amp;S19)</f>
        <v>0</v>
      </c>
      <c r="AE19" s="164"/>
      <c r="AF19" s="164"/>
      <c r="AG19" s="164"/>
      <c r="AH19" s="164"/>
      <c r="AI19" s="164"/>
      <c r="AK19" s="255" t="s">
        <v>200</v>
      </c>
      <c r="AL19" s="256"/>
      <c r="AM19" s="256"/>
      <c r="AN19" s="194" t="s">
        <v>195</v>
      </c>
      <c r="AO19" s="194"/>
      <c r="AP19" s="194"/>
      <c r="AQ19" s="194"/>
      <c r="AR19" s="194"/>
      <c r="AS19" s="242"/>
      <c r="AT19" s="249">
        <f>AT13</f>
        <v>2000</v>
      </c>
      <c r="AU19" s="250"/>
      <c r="AV19" s="250"/>
      <c r="AW19" s="250"/>
      <c r="AX19" s="250"/>
      <c r="AY19" s="251"/>
      <c r="AZ19" s="193" t="s">
        <v>190</v>
      </c>
      <c r="BA19" s="194"/>
      <c r="BB19" s="242"/>
      <c r="BC19" s="193" t="s">
        <v>193</v>
      </c>
      <c r="BD19" s="242"/>
      <c r="BE19" s="243">
        <f>COUNTIF(様式1!$V$8:$V$27,"女1")</f>
        <v>0</v>
      </c>
      <c r="BF19" s="244"/>
      <c r="BG19" s="244"/>
      <c r="BH19" s="245"/>
      <c r="BI19" s="193" t="s">
        <v>192</v>
      </c>
      <c r="BJ19" s="194"/>
      <c r="BK19" s="242"/>
      <c r="BL19" s="193" t="s">
        <v>191</v>
      </c>
      <c r="BM19" s="242"/>
      <c r="BN19" s="246">
        <f t="shared" ref="BN19:BN22" si="1">AT19*BE19</f>
        <v>0</v>
      </c>
      <c r="BO19" s="247"/>
      <c r="BP19" s="247"/>
      <c r="BQ19" s="247"/>
      <c r="BR19" s="247"/>
      <c r="BS19" s="247"/>
      <c r="BT19" s="248"/>
      <c r="BU19" s="193" t="s">
        <v>190</v>
      </c>
      <c r="BV19" s="194"/>
      <c r="BW19" s="194"/>
    </row>
    <row r="20" spans="1:75" ht="17.100000000000001" customHeight="1" thickBot="1" x14ac:dyDescent="0.2">
      <c r="A20" s="162" t="s">
        <v>166</v>
      </c>
      <c r="B20" s="162"/>
      <c r="C20" s="162"/>
      <c r="D20" s="162"/>
      <c r="E20" s="162"/>
      <c r="F20" s="163">
        <f>COUNTIF(様式1!$T$8:$U$27,$F$12&amp;A20)</f>
        <v>0</v>
      </c>
      <c r="G20" s="163"/>
      <c r="H20" s="163"/>
      <c r="I20" s="163"/>
      <c r="J20" s="163"/>
      <c r="K20" s="163"/>
      <c r="L20" s="164">
        <f>COUNTIF(様式1!$T$8:$U$27,$L$12&amp;A20)</f>
        <v>0</v>
      </c>
      <c r="M20" s="164"/>
      <c r="N20" s="164"/>
      <c r="O20" s="164"/>
      <c r="P20" s="164"/>
      <c r="Q20" s="164"/>
      <c r="S20" s="162" t="s">
        <v>176</v>
      </c>
      <c r="T20" s="162"/>
      <c r="U20" s="162"/>
      <c r="V20" s="162"/>
      <c r="W20" s="162"/>
      <c r="X20" s="163">
        <f>COUNTIF(様式1!$T$8:$U$27,$F$12&amp;S20)</f>
        <v>0</v>
      </c>
      <c r="Y20" s="163"/>
      <c r="Z20" s="163"/>
      <c r="AA20" s="163"/>
      <c r="AB20" s="163"/>
      <c r="AC20" s="163"/>
      <c r="AD20" s="164">
        <f>COUNTIF(様式1!$T$8:$U$27,$AD$12&amp;S20)</f>
        <v>0</v>
      </c>
      <c r="AE20" s="164"/>
      <c r="AF20" s="164"/>
      <c r="AG20" s="164"/>
      <c r="AH20" s="164"/>
      <c r="AI20" s="164"/>
      <c r="AK20" s="257"/>
      <c r="AL20" s="258"/>
      <c r="AM20" s="258"/>
      <c r="AN20" s="194" t="s">
        <v>196</v>
      </c>
      <c r="AO20" s="194"/>
      <c r="AP20" s="194"/>
      <c r="AQ20" s="194"/>
      <c r="AR20" s="194"/>
      <c r="AS20" s="242"/>
      <c r="AT20" s="249">
        <f>AT14</f>
        <v>3000</v>
      </c>
      <c r="AU20" s="250"/>
      <c r="AV20" s="250"/>
      <c r="AW20" s="250"/>
      <c r="AX20" s="250"/>
      <c r="AY20" s="251"/>
      <c r="AZ20" s="193" t="s">
        <v>190</v>
      </c>
      <c r="BA20" s="194"/>
      <c r="BB20" s="242"/>
      <c r="BC20" s="193" t="s">
        <v>193</v>
      </c>
      <c r="BD20" s="242"/>
      <c r="BE20" s="243">
        <f>COUNTIF(様式1!$V$8:$V$27,"女2")</f>
        <v>1</v>
      </c>
      <c r="BF20" s="244"/>
      <c r="BG20" s="244"/>
      <c r="BH20" s="245"/>
      <c r="BI20" s="193" t="s">
        <v>192</v>
      </c>
      <c r="BJ20" s="194"/>
      <c r="BK20" s="242"/>
      <c r="BL20" s="193" t="s">
        <v>191</v>
      </c>
      <c r="BM20" s="242"/>
      <c r="BN20" s="190">
        <f t="shared" si="1"/>
        <v>3000</v>
      </c>
      <c r="BO20" s="191"/>
      <c r="BP20" s="191"/>
      <c r="BQ20" s="191"/>
      <c r="BR20" s="191"/>
      <c r="BS20" s="191"/>
      <c r="BT20" s="192"/>
      <c r="BU20" s="193" t="s">
        <v>190</v>
      </c>
      <c r="BV20" s="194"/>
      <c r="BW20" s="194"/>
    </row>
    <row r="21" spans="1:75" ht="17.100000000000001" customHeight="1" thickBot="1" x14ac:dyDescent="0.2">
      <c r="A21" s="162" t="s">
        <v>25</v>
      </c>
      <c r="B21" s="162"/>
      <c r="C21" s="162"/>
      <c r="D21" s="162"/>
      <c r="E21" s="162"/>
      <c r="F21" s="163">
        <f>COUNTIF(様式1!$T$8:$U$27,$F$12&amp;A21)</f>
        <v>0</v>
      </c>
      <c r="G21" s="163"/>
      <c r="H21" s="163"/>
      <c r="I21" s="163"/>
      <c r="J21" s="163"/>
      <c r="K21" s="163"/>
      <c r="L21" s="164">
        <f>COUNTIF(様式1!$T$8:$U$27,$L$12&amp;A21)</f>
        <v>1</v>
      </c>
      <c r="M21" s="164"/>
      <c r="N21" s="164"/>
      <c r="O21" s="164"/>
      <c r="P21" s="164"/>
      <c r="Q21" s="164"/>
      <c r="S21" s="162" t="s">
        <v>177</v>
      </c>
      <c r="T21" s="162"/>
      <c r="U21" s="162"/>
      <c r="V21" s="162"/>
      <c r="W21" s="162"/>
      <c r="X21" s="163">
        <f>COUNTIF(様式1!$T$8:$U$27,$F$12&amp;S21)</f>
        <v>0</v>
      </c>
      <c r="Y21" s="163"/>
      <c r="Z21" s="163"/>
      <c r="AA21" s="163"/>
      <c r="AB21" s="163"/>
      <c r="AC21" s="163"/>
      <c r="AD21" s="164">
        <f>COUNTIF(様式1!$T$8:$U$27,$AD$12&amp;S21)</f>
        <v>1</v>
      </c>
      <c r="AE21" s="164"/>
      <c r="AF21" s="164"/>
      <c r="AG21" s="164"/>
      <c r="AH21" s="164"/>
      <c r="AI21" s="164"/>
      <c r="AK21" s="257"/>
      <c r="AL21" s="258"/>
      <c r="AM21" s="258"/>
      <c r="AN21" s="194" t="s">
        <v>197</v>
      </c>
      <c r="AO21" s="194"/>
      <c r="AP21" s="194"/>
      <c r="AQ21" s="194"/>
      <c r="AR21" s="194"/>
      <c r="AS21" s="242"/>
      <c r="AT21" s="249">
        <f>AT15</f>
        <v>3500</v>
      </c>
      <c r="AU21" s="250"/>
      <c r="AV21" s="250"/>
      <c r="AW21" s="250"/>
      <c r="AX21" s="250"/>
      <c r="AY21" s="251"/>
      <c r="AZ21" s="193" t="s">
        <v>190</v>
      </c>
      <c r="BA21" s="194"/>
      <c r="BB21" s="242"/>
      <c r="BC21" s="193" t="s">
        <v>193</v>
      </c>
      <c r="BD21" s="242"/>
      <c r="BE21" s="243">
        <f>IF(COUNTIF(様式1!$Q$8:$R$27,"女400mR")&gt;=1,1,0)+IF(COUNTIF(様式1!$Q$8:$R$27,"女1600mR")&gt;=1,1,0)</f>
        <v>2</v>
      </c>
      <c r="BF21" s="244"/>
      <c r="BG21" s="244"/>
      <c r="BH21" s="245"/>
      <c r="BI21" s="193" t="s">
        <v>211</v>
      </c>
      <c r="BJ21" s="194"/>
      <c r="BK21" s="242"/>
      <c r="BL21" s="193" t="s">
        <v>191</v>
      </c>
      <c r="BM21" s="242"/>
      <c r="BN21" s="190">
        <f t="shared" si="1"/>
        <v>7000</v>
      </c>
      <c r="BO21" s="191"/>
      <c r="BP21" s="191"/>
      <c r="BQ21" s="191"/>
      <c r="BR21" s="191"/>
      <c r="BS21" s="191"/>
      <c r="BT21" s="192"/>
      <c r="BU21" s="193" t="s">
        <v>190</v>
      </c>
      <c r="BV21" s="194"/>
      <c r="BW21" s="194"/>
    </row>
    <row r="22" spans="1:75" ht="17.100000000000001" customHeight="1" thickBot="1" x14ac:dyDescent="0.2">
      <c r="A22" s="162" t="s">
        <v>167</v>
      </c>
      <c r="B22" s="162"/>
      <c r="C22" s="162"/>
      <c r="D22" s="162"/>
      <c r="E22" s="162"/>
      <c r="F22" s="163">
        <f>COUNTIF(様式1!$T$8:$U$27,$F$12&amp;A22)</f>
        <v>0</v>
      </c>
      <c r="G22" s="163"/>
      <c r="H22" s="163"/>
      <c r="I22" s="163"/>
      <c r="J22" s="163"/>
      <c r="K22" s="163"/>
      <c r="L22" s="164">
        <f>COUNTIF(様式1!$T$8:$U$27,$L$12&amp;A22)</f>
        <v>0</v>
      </c>
      <c r="M22" s="164"/>
      <c r="N22" s="164"/>
      <c r="O22" s="164"/>
      <c r="P22" s="164"/>
      <c r="Q22" s="164"/>
      <c r="S22" s="162" t="s">
        <v>178</v>
      </c>
      <c r="T22" s="162"/>
      <c r="U22" s="162"/>
      <c r="V22" s="162"/>
      <c r="W22" s="162"/>
      <c r="X22" s="163">
        <f>COUNTIF(様式1!$T$8:$U$27,$F$12&amp;S22)</f>
        <v>0</v>
      </c>
      <c r="Y22" s="163"/>
      <c r="Z22" s="163"/>
      <c r="AA22" s="163"/>
      <c r="AB22" s="163"/>
      <c r="AC22" s="163"/>
      <c r="AD22" s="164">
        <f>COUNTIF(様式1!$T$8:$U$27,$AD$12&amp;S22)</f>
        <v>0</v>
      </c>
      <c r="AE22" s="164"/>
      <c r="AF22" s="164"/>
      <c r="AG22" s="164"/>
      <c r="AH22" s="164"/>
      <c r="AI22" s="164"/>
      <c r="AK22" s="257"/>
      <c r="AL22" s="258"/>
      <c r="AM22" s="258"/>
      <c r="AN22" s="194" t="s">
        <v>198</v>
      </c>
      <c r="AO22" s="194"/>
      <c r="AP22" s="194"/>
      <c r="AQ22" s="194"/>
      <c r="AR22" s="194"/>
      <c r="AS22" s="242"/>
      <c r="AT22" s="249">
        <v>400</v>
      </c>
      <c r="AU22" s="250"/>
      <c r="AV22" s="250"/>
      <c r="AW22" s="250"/>
      <c r="AX22" s="250"/>
      <c r="AY22" s="251"/>
      <c r="AZ22" s="193" t="s">
        <v>190</v>
      </c>
      <c r="BA22" s="194"/>
      <c r="BB22" s="242"/>
      <c r="BC22" s="193" t="s">
        <v>193</v>
      </c>
      <c r="BD22" s="242"/>
      <c r="BE22" s="243">
        <f>COUNTIF(様式1!B8:B27,"女")</f>
        <v>1</v>
      </c>
      <c r="BF22" s="244"/>
      <c r="BG22" s="244"/>
      <c r="BH22" s="245"/>
      <c r="BI22" s="193" t="s">
        <v>192</v>
      </c>
      <c r="BJ22" s="194"/>
      <c r="BK22" s="242"/>
      <c r="BL22" s="193" t="s">
        <v>191</v>
      </c>
      <c r="BM22" s="242"/>
      <c r="BN22" s="190">
        <f t="shared" si="1"/>
        <v>400</v>
      </c>
      <c r="BO22" s="191"/>
      <c r="BP22" s="191"/>
      <c r="BQ22" s="191"/>
      <c r="BR22" s="191"/>
      <c r="BS22" s="191"/>
      <c r="BT22" s="192"/>
      <c r="BU22" s="193" t="s">
        <v>190</v>
      </c>
      <c r="BV22" s="194"/>
      <c r="BW22" s="194"/>
    </row>
    <row r="23" spans="1:75" ht="17.100000000000001" customHeight="1" x14ac:dyDescent="0.15">
      <c r="A23" s="162" t="s">
        <v>168</v>
      </c>
      <c r="B23" s="162"/>
      <c r="C23" s="162"/>
      <c r="D23" s="162"/>
      <c r="E23" s="162"/>
      <c r="F23" s="163">
        <f>COUNTIF(様式1!$T$8:$U$27,$F$12&amp;A23)</f>
        <v>0</v>
      </c>
      <c r="G23" s="163"/>
      <c r="H23" s="163"/>
      <c r="I23" s="163"/>
      <c r="J23" s="163"/>
      <c r="K23" s="163"/>
      <c r="L23" s="164">
        <f>COUNTIF(様式1!$T$8:$U$27,$L$12&amp;A23)</f>
        <v>0</v>
      </c>
      <c r="M23" s="164"/>
      <c r="N23" s="164"/>
      <c r="O23" s="164"/>
      <c r="P23" s="164"/>
      <c r="Q23" s="164"/>
      <c r="S23" s="162" t="s">
        <v>179</v>
      </c>
      <c r="T23" s="162"/>
      <c r="U23" s="162"/>
      <c r="V23" s="162"/>
      <c r="W23" s="162"/>
      <c r="X23" s="163">
        <f>COUNTIF(様式1!$T$8:$U$27,$F$12&amp;S23)</f>
        <v>0</v>
      </c>
      <c r="Y23" s="163"/>
      <c r="Z23" s="163"/>
      <c r="AA23" s="163"/>
      <c r="AB23" s="163"/>
      <c r="AC23" s="163"/>
      <c r="AD23" s="164">
        <f>COUNTIF(様式1!$T$8:$U$27,$AD$12&amp;S23)</f>
        <v>0</v>
      </c>
      <c r="AE23" s="164"/>
      <c r="AF23" s="164"/>
      <c r="AG23" s="164"/>
      <c r="AH23" s="164"/>
      <c r="AI23" s="164"/>
      <c r="AK23" s="257"/>
      <c r="AL23" s="258"/>
      <c r="AM23" s="258"/>
      <c r="AN23" s="230" t="s">
        <v>199</v>
      </c>
      <c r="AO23" s="230"/>
      <c r="AP23" s="230"/>
      <c r="AQ23" s="230"/>
      <c r="AR23" s="230"/>
      <c r="AS23" s="230"/>
      <c r="AT23" s="261"/>
      <c r="AU23" s="261"/>
      <c r="AV23" s="261"/>
      <c r="AW23" s="261"/>
      <c r="AX23" s="261"/>
      <c r="AY23" s="261"/>
      <c r="AZ23" s="230"/>
      <c r="BA23" s="230"/>
      <c r="BB23" s="230"/>
      <c r="BC23" s="230"/>
      <c r="BD23" s="230"/>
      <c r="BE23" s="261"/>
      <c r="BF23" s="261"/>
      <c r="BG23" s="261"/>
      <c r="BH23" s="261"/>
      <c r="BI23" s="230"/>
      <c r="BJ23" s="230"/>
      <c r="BK23" s="230"/>
      <c r="BL23" s="230"/>
      <c r="BM23" s="230"/>
      <c r="BN23" s="220">
        <f>SUM(BN19:BT22)</f>
        <v>10400</v>
      </c>
      <c r="BO23" s="221"/>
      <c r="BP23" s="221"/>
      <c r="BQ23" s="221"/>
      <c r="BR23" s="221"/>
      <c r="BS23" s="221"/>
      <c r="BT23" s="222"/>
      <c r="BU23" s="230" t="s">
        <v>190</v>
      </c>
      <c r="BV23" s="230"/>
      <c r="BW23" s="231"/>
    </row>
    <row r="24" spans="1:75" ht="17.100000000000001" customHeight="1" thickBot="1" x14ac:dyDescent="0.2">
      <c r="A24" s="162" t="s">
        <v>169</v>
      </c>
      <c r="B24" s="162"/>
      <c r="C24" s="162"/>
      <c r="D24" s="162"/>
      <c r="E24" s="162"/>
      <c r="F24" s="163">
        <f>COUNTIF(様式1!$T$8:$U$27,$F$12&amp;A24)</f>
        <v>0</v>
      </c>
      <c r="G24" s="163"/>
      <c r="H24" s="163"/>
      <c r="I24" s="163"/>
      <c r="J24" s="163"/>
      <c r="K24" s="163"/>
      <c r="L24" s="164">
        <f>COUNTIF(様式1!$T$8:$U$27,$L$12&amp;A24)</f>
        <v>0</v>
      </c>
      <c r="M24" s="164"/>
      <c r="N24" s="164"/>
      <c r="O24" s="164"/>
      <c r="P24" s="164"/>
      <c r="Q24" s="164"/>
      <c r="S24" s="162" t="s">
        <v>180</v>
      </c>
      <c r="T24" s="162"/>
      <c r="U24" s="162"/>
      <c r="V24" s="162"/>
      <c r="W24" s="162"/>
      <c r="X24" s="163">
        <f>COUNTIF(様式1!$T$8:$U$27,$F$12&amp;S24)</f>
        <v>0</v>
      </c>
      <c r="Y24" s="163"/>
      <c r="Z24" s="163"/>
      <c r="AA24" s="163"/>
      <c r="AB24" s="163"/>
      <c r="AC24" s="163"/>
      <c r="AD24" s="164">
        <f>COUNTIF(様式1!$T$8:$U$27,$AD$12&amp;S24)</f>
        <v>0</v>
      </c>
      <c r="AE24" s="164"/>
      <c r="AF24" s="164"/>
      <c r="AG24" s="164"/>
      <c r="AH24" s="164"/>
      <c r="AI24" s="164"/>
      <c r="AK24" s="259"/>
      <c r="AL24" s="260"/>
      <c r="AM24" s="260"/>
      <c r="AN24" s="232"/>
      <c r="AO24" s="232"/>
      <c r="AP24" s="232"/>
      <c r="AQ24" s="232"/>
      <c r="AR24" s="232"/>
      <c r="AS24" s="232"/>
      <c r="AT24" s="232"/>
      <c r="AU24" s="232"/>
      <c r="AV24" s="232"/>
      <c r="AW24" s="232"/>
      <c r="AX24" s="232"/>
      <c r="AY24" s="232"/>
      <c r="AZ24" s="232"/>
      <c r="BA24" s="232"/>
      <c r="BB24" s="232"/>
      <c r="BC24" s="232"/>
      <c r="BD24" s="232"/>
      <c r="BE24" s="232"/>
      <c r="BF24" s="232"/>
      <c r="BG24" s="232"/>
      <c r="BH24" s="232"/>
      <c r="BI24" s="232"/>
      <c r="BJ24" s="232"/>
      <c r="BK24" s="232"/>
      <c r="BL24" s="232"/>
      <c r="BM24" s="232"/>
      <c r="BN24" s="223"/>
      <c r="BO24" s="224"/>
      <c r="BP24" s="224"/>
      <c r="BQ24" s="224"/>
      <c r="BR24" s="224"/>
      <c r="BS24" s="224"/>
      <c r="BT24" s="225"/>
      <c r="BU24" s="232"/>
      <c r="BV24" s="232"/>
      <c r="BW24" s="233"/>
    </row>
    <row r="25" spans="1:75" ht="17.100000000000001" customHeight="1" x14ac:dyDescent="0.15">
      <c r="A25" s="162" t="s">
        <v>26</v>
      </c>
      <c r="B25" s="162"/>
      <c r="C25" s="162"/>
      <c r="D25" s="162"/>
      <c r="E25" s="162"/>
      <c r="F25" s="163">
        <f>COUNTIF(様式1!$T$8:$U$27,$F$12&amp;A25)</f>
        <v>0</v>
      </c>
      <c r="G25" s="163"/>
      <c r="H25" s="163"/>
      <c r="I25" s="163"/>
      <c r="J25" s="163"/>
      <c r="K25" s="163"/>
      <c r="L25" s="164">
        <f>COUNTIF(様式1!$T$8:$U$27,$L$12&amp;A25)</f>
        <v>0</v>
      </c>
      <c r="M25" s="164"/>
      <c r="N25" s="164"/>
      <c r="O25" s="164"/>
      <c r="P25" s="164"/>
      <c r="Q25" s="164"/>
      <c r="S25" s="162" t="s">
        <v>181</v>
      </c>
      <c r="T25" s="162"/>
      <c r="U25" s="162"/>
      <c r="V25" s="162"/>
      <c r="W25" s="162"/>
      <c r="X25" s="163">
        <f>COUNTIF(様式1!$T$8:$U$27,$F$12&amp;S25)</f>
        <v>0</v>
      </c>
      <c r="Y25" s="163"/>
      <c r="Z25" s="163"/>
      <c r="AA25" s="163"/>
      <c r="AB25" s="163"/>
      <c r="AC25" s="163"/>
      <c r="AD25" s="164">
        <f>COUNTIF(様式1!$T$8:$U$27,$AD$12&amp;S25)</f>
        <v>0</v>
      </c>
      <c r="AE25" s="164"/>
      <c r="AF25" s="164"/>
      <c r="AG25" s="164"/>
      <c r="AH25" s="164"/>
      <c r="AI25" s="164"/>
      <c r="AK25" s="262" t="s">
        <v>201</v>
      </c>
      <c r="AL25" s="195"/>
      <c r="AM25" s="195"/>
      <c r="AN25" s="195"/>
      <c r="AO25" s="195"/>
      <c r="AP25" s="195"/>
      <c r="AQ25" s="195"/>
      <c r="AR25" s="195"/>
      <c r="AS25" s="195"/>
      <c r="AT25" s="195"/>
      <c r="AU25" s="195"/>
      <c r="AV25" s="195"/>
      <c r="AW25" s="195"/>
      <c r="AX25" s="195"/>
      <c r="AY25" s="195"/>
      <c r="AZ25" s="195"/>
      <c r="BA25" s="195"/>
      <c r="BB25" s="195"/>
      <c r="BC25" s="195"/>
      <c r="BD25" s="195"/>
      <c r="BE25" s="195"/>
      <c r="BF25" s="195"/>
      <c r="BG25" s="195"/>
      <c r="BH25" s="195"/>
      <c r="BI25" s="195"/>
      <c r="BJ25" s="195"/>
      <c r="BK25" s="195"/>
      <c r="BL25" s="199">
        <f>BN17+BN23</f>
        <v>20800</v>
      </c>
      <c r="BM25" s="200"/>
      <c r="BN25" s="201"/>
      <c r="BO25" s="201"/>
      <c r="BP25" s="201"/>
      <c r="BQ25" s="201"/>
      <c r="BR25" s="201"/>
      <c r="BS25" s="201"/>
      <c r="BT25" s="201"/>
      <c r="BU25" s="195" t="s">
        <v>190</v>
      </c>
      <c r="BV25" s="195"/>
      <c r="BW25" s="196"/>
    </row>
    <row r="26" spans="1:75" ht="17.100000000000001" customHeight="1" x14ac:dyDescent="0.15">
      <c r="S26" s="162" t="s">
        <v>162</v>
      </c>
      <c r="T26" s="162"/>
      <c r="U26" s="162"/>
      <c r="V26" s="162"/>
      <c r="W26" s="162"/>
      <c r="X26" s="163">
        <f>SUM(F14:K25,X14:AC25)</f>
        <v>4</v>
      </c>
      <c r="Y26" s="163"/>
      <c r="Z26" s="163"/>
      <c r="AA26" s="163"/>
      <c r="AB26" s="163"/>
      <c r="AC26" s="163"/>
      <c r="AD26" s="164">
        <f>SUM(L14:Q25,AD14:AI25)</f>
        <v>4</v>
      </c>
      <c r="AE26" s="164"/>
      <c r="AF26" s="164"/>
      <c r="AG26" s="164"/>
      <c r="AH26" s="164"/>
      <c r="AI26" s="164"/>
      <c r="AK26" s="263"/>
      <c r="AL26" s="197"/>
      <c r="AM26" s="197"/>
      <c r="AN26" s="197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197"/>
      <c r="BB26" s="197"/>
      <c r="BC26" s="197"/>
      <c r="BD26" s="197"/>
      <c r="BE26" s="197"/>
      <c r="BF26" s="197"/>
      <c r="BG26" s="197"/>
      <c r="BH26" s="197"/>
      <c r="BI26" s="197"/>
      <c r="BJ26" s="197"/>
      <c r="BK26" s="197"/>
      <c r="BL26" s="202"/>
      <c r="BM26" s="203"/>
      <c r="BN26" s="203"/>
      <c r="BO26" s="203"/>
      <c r="BP26" s="203"/>
      <c r="BQ26" s="203"/>
      <c r="BR26" s="203"/>
      <c r="BS26" s="203"/>
      <c r="BT26" s="203"/>
      <c r="BU26" s="197"/>
      <c r="BV26" s="197"/>
      <c r="BW26" s="198"/>
    </row>
    <row r="27" spans="1:75" ht="17.100000000000001" customHeight="1" x14ac:dyDescent="0.15">
      <c r="AK27" s="234" t="s">
        <v>15</v>
      </c>
      <c r="AL27" s="234"/>
      <c r="AM27" s="252" t="s">
        <v>7</v>
      </c>
      <c r="AN27" s="252"/>
      <c r="AO27" s="252"/>
      <c r="AP27" s="252"/>
      <c r="AQ27" s="252"/>
      <c r="AR27" s="252"/>
      <c r="AS27" s="252"/>
      <c r="AT27" s="252"/>
      <c r="AU27" s="252"/>
      <c r="AV27" s="252"/>
      <c r="AW27" s="252"/>
      <c r="AX27" s="252"/>
      <c r="AY27" s="252"/>
      <c r="AZ27" s="252"/>
      <c r="BA27" s="252"/>
      <c r="BB27" s="252"/>
      <c r="BC27" s="252"/>
      <c r="BD27" s="252"/>
      <c r="BE27" s="252"/>
      <c r="BF27" s="252"/>
      <c r="BG27" s="252"/>
      <c r="BH27" s="252"/>
      <c r="BI27" s="252"/>
      <c r="BJ27" s="252"/>
      <c r="BK27" s="252"/>
      <c r="BL27" s="252"/>
      <c r="BM27" s="252"/>
      <c r="BN27" s="252"/>
      <c r="BO27" s="252"/>
      <c r="BP27" s="252"/>
      <c r="BQ27" s="252"/>
      <c r="BR27" s="252"/>
      <c r="BS27" s="252"/>
      <c r="BT27" s="252"/>
      <c r="BU27" s="252"/>
      <c r="BV27" s="252"/>
      <c r="BW27" s="252"/>
    </row>
    <row r="28" spans="1:75" ht="17.100000000000001" customHeight="1" x14ac:dyDescent="0.15">
      <c r="AK28" s="264" t="s">
        <v>15</v>
      </c>
      <c r="AL28" s="264"/>
      <c r="AM28" s="253" t="s">
        <v>8</v>
      </c>
      <c r="AN28" s="253"/>
      <c r="AO28" s="253"/>
      <c r="AP28" s="253"/>
      <c r="AQ28" s="253"/>
      <c r="AR28" s="253"/>
      <c r="AS28" s="70"/>
      <c r="AT28" s="71"/>
      <c r="AU28" s="71"/>
      <c r="AV28" s="71"/>
      <c r="AW28" s="71"/>
      <c r="AX28" s="71"/>
      <c r="AY28" s="71"/>
      <c r="AZ28" s="71"/>
      <c r="BA28" s="71"/>
      <c r="BB28" s="72"/>
      <c r="BC28" s="72"/>
      <c r="BD28" s="72"/>
      <c r="BE28" s="72"/>
      <c r="BF28" s="72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3"/>
      <c r="BW28" s="73"/>
    </row>
    <row r="29" spans="1:75" ht="17.100000000000001" customHeight="1" x14ac:dyDescent="0.15">
      <c r="AK29" s="74"/>
      <c r="AL29" s="74"/>
      <c r="AM29" s="174" t="s">
        <v>9</v>
      </c>
      <c r="AN29" s="174"/>
      <c r="AO29" s="174"/>
      <c r="AP29" s="174"/>
      <c r="AQ29" s="174"/>
      <c r="AR29" s="174" t="s">
        <v>12</v>
      </c>
      <c r="AS29" s="174"/>
      <c r="AT29" s="174"/>
      <c r="AU29" s="174"/>
      <c r="AV29" s="174"/>
      <c r="AW29" s="254">
        <v>1500</v>
      </c>
      <c r="AX29" s="254"/>
      <c r="AY29" s="254"/>
      <c r="AZ29" s="254"/>
      <c r="BA29" s="254"/>
      <c r="BB29" s="174" t="s">
        <v>13</v>
      </c>
      <c r="BC29" s="174"/>
      <c r="BD29" s="174"/>
      <c r="BE29" s="174"/>
      <c r="BF29" s="174"/>
      <c r="BG29" s="254">
        <v>2500</v>
      </c>
      <c r="BH29" s="254"/>
      <c r="BI29" s="254"/>
      <c r="BJ29" s="254"/>
      <c r="BK29" s="254"/>
      <c r="BL29" s="174" t="s">
        <v>14</v>
      </c>
      <c r="BM29" s="174"/>
      <c r="BN29" s="174"/>
      <c r="BO29" s="174"/>
      <c r="BP29" s="174"/>
      <c r="BQ29" s="254">
        <v>2500</v>
      </c>
      <c r="BR29" s="254"/>
      <c r="BS29" s="254"/>
      <c r="BT29" s="254"/>
      <c r="BU29" s="254"/>
      <c r="BV29" s="73"/>
      <c r="BW29" s="73"/>
    </row>
    <row r="30" spans="1:75" ht="17.100000000000001" customHeight="1" x14ac:dyDescent="0.15">
      <c r="A30" s="165" t="s">
        <v>202</v>
      </c>
      <c r="B30" s="166"/>
      <c r="C30" s="166"/>
      <c r="D30" s="166"/>
      <c r="E30" s="166"/>
      <c r="F30" s="166"/>
      <c r="G30" s="166"/>
      <c r="H30" s="166"/>
      <c r="I30" s="166"/>
      <c r="J30" s="170" t="s">
        <v>187</v>
      </c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1"/>
      <c r="W30" s="75"/>
      <c r="X30" s="75"/>
      <c r="Y30" s="76"/>
      <c r="Z30" s="76"/>
      <c r="AA30" s="76"/>
      <c r="AB30" s="76"/>
      <c r="AC30" s="76"/>
      <c r="AD30" s="76"/>
      <c r="AK30" s="77"/>
      <c r="AL30" s="77"/>
      <c r="AM30" s="161" t="s">
        <v>10</v>
      </c>
      <c r="AN30" s="161"/>
      <c r="AO30" s="161"/>
      <c r="AP30" s="161"/>
      <c r="AQ30" s="161"/>
      <c r="AR30" s="161" t="s">
        <v>12</v>
      </c>
      <c r="AS30" s="161"/>
      <c r="AT30" s="161"/>
      <c r="AU30" s="161"/>
      <c r="AV30" s="161"/>
      <c r="AW30" s="178">
        <v>2000</v>
      </c>
      <c r="AX30" s="178"/>
      <c r="AY30" s="178"/>
      <c r="AZ30" s="178"/>
      <c r="BA30" s="178"/>
      <c r="BB30" s="161" t="s">
        <v>13</v>
      </c>
      <c r="BC30" s="161"/>
      <c r="BD30" s="161"/>
      <c r="BE30" s="161"/>
      <c r="BF30" s="161"/>
      <c r="BG30" s="178">
        <v>3000</v>
      </c>
      <c r="BH30" s="178"/>
      <c r="BI30" s="178"/>
      <c r="BJ30" s="178"/>
      <c r="BK30" s="178"/>
      <c r="BL30" s="161" t="s">
        <v>14</v>
      </c>
      <c r="BM30" s="161"/>
      <c r="BN30" s="161"/>
      <c r="BO30" s="161"/>
      <c r="BP30" s="161"/>
      <c r="BQ30" s="178">
        <v>3500</v>
      </c>
      <c r="BR30" s="178"/>
      <c r="BS30" s="178"/>
      <c r="BT30" s="178"/>
      <c r="BU30" s="178"/>
      <c r="BV30" s="73"/>
      <c r="BW30" s="73"/>
    </row>
    <row r="31" spans="1:75" ht="17.100000000000001" customHeight="1" x14ac:dyDescent="0.15">
      <c r="A31" s="167"/>
      <c r="B31" s="168"/>
      <c r="C31" s="168"/>
      <c r="D31" s="168"/>
      <c r="E31" s="168"/>
      <c r="F31" s="168"/>
      <c r="G31" s="168"/>
      <c r="H31" s="168"/>
      <c r="I31" s="168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3"/>
      <c r="W31" s="75"/>
      <c r="X31" s="75"/>
      <c r="Y31" s="76"/>
      <c r="Z31" s="76"/>
      <c r="AA31" s="76"/>
      <c r="AB31" s="76"/>
      <c r="AC31" s="76"/>
      <c r="AD31" s="76"/>
      <c r="AK31" s="74"/>
      <c r="AL31" s="74"/>
      <c r="AM31" s="161" t="s">
        <v>11</v>
      </c>
      <c r="AN31" s="161"/>
      <c r="AO31" s="161"/>
      <c r="AP31" s="161"/>
      <c r="AQ31" s="161"/>
      <c r="AR31" s="161" t="s">
        <v>12</v>
      </c>
      <c r="AS31" s="161"/>
      <c r="AT31" s="161"/>
      <c r="AU31" s="161"/>
      <c r="AV31" s="161"/>
      <c r="AW31" s="178">
        <v>3000</v>
      </c>
      <c r="AX31" s="178"/>
      <c r="AY31" s="178"/>
      <c r="AZ31" s="178"/>
      <c r="BA31" s="178"/>
      <c r="BB31" s="161" t="s">
        <v>13</v>
      </c>
      <c r="BC31" s="161"/>
      <c r="BD31" s="161"/>
      <c r="BE31" s="161"/>
      <c r="BF31" s="161"/>
      <c r="BG31" s="178">
        <v>4500</v>
      </c>
      <c r="BH31" s="178"/>
      <c r="BI31" s="178"/>
      <c r="BJ31" s="178" t="s">
        <v>14</v>
      </c>
      <c r="BK31" s="178">
        <v>2500</v>
      </c>
      <c r="BL31" s="161" t="s">
        <v>14</v>
      </c>
      <c r="BM31" s="161"/>
      <c r="BN31" s="161"/>
      <c r="BO31" s="161"/>
      <c r="BP31" s="161"/>
      <c r="BQ31" s="178">
        <v>4500</v>
      </c>
      <c r="BR31" s="178"/>
      <c r="BS31" s="178"/>
      <c r="BT31" s="178"/>
      <c r="BU31" s="178"/>
      <c r="BV31" s="73"/>
      <c r="BW31" s="73"/>
    </row>
    <row r="32" spans="1:75" ht="17.100000000000001" customHeight="1" x14ac:dyDescent="0.15">
      <c r="X32" s="69"/>
      <c r="Y32" s="69"/>
      <c r="Z32" s="69"/>
      <c r="AA32" s="69"/>
      <c r="AB32" s="69"/>
      <c r="AC32" s="69"/>
      <c r="AD32" s="69"/>
      <c r="AE32" s="69"/>
      <c r="AF32" s="69"/>
      <c r="AG32" s="75"/>
      <c r="AH32" s="76"/>
      <c r="AI32" s="76"/>
      <c r="AJ32" s="76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BB32" s="74"/>
      <c r="BC32" s="74"/>
      <c r="BD32" s="74"/>
      <c r="BE32" s="74"/>
      <c r="BF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7"/>
    </row>
    <row r="33" spans="1:75" ht="17.100000000000001" customHeight="1" x14ac:dyDescent="0.15">
      <c r="A33" s="176" t="s">
        <v>16</v>
      </c>
      <c r="B33" s="176"/>
      <c r="C33" s="176"/>
      <c r="D33" s="176" t="s">
        <v>17</v>
      </c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 t="s">
        <v>18</v>
      </c>
      <c r="R33" s="176"/>
      <c r="S33" s="176"/>
      <c r="T33" s="176"/>
      <c r="U33" s="176"/>
      <c r="V33" s="176"/>
      <c r="W33" s="176" t="s">
        <v>21</v>
      </c>
      <c r="X33" s="176"/>
      <c r="Y33" s="176"/>
      <c r="Z33" s="176"/>
      <c r="AA33" s="176"/>
      <c r="AB33" s="176" t="s">
        <v>19</v>
      </c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6"/>
      <c r="AO33" s="176"/>
      <c r="AP33" s="176"/>
      <c r="AQ33" s="176"/>
      <c r="AR33" s="176"/>
      <c r="AS33" s="176"/>
      <c r="AT33" s="176"/>
      <c r="AU33" s="169" t="s">
        <v>20</v>
      </c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69"/>
      <c r="BJ33" s="169" t="s">
        <v>184</v>
      </c>
      <c r="BK33" s="169"/>
      <c r="BL33" s="169"/>
      <c r="BM33" s="169"/>
      <c r="BN33" s="169"/>
      <c r="BO33" s="169"/>
      <c r="BP33" s="169"/>
      <c r="BQ33" s="169" t="s">
        <v>185</v>
      </c>
      <c r="BR33" s="169"/>
      <c r="BS33" s="169"/>
      <c r="BT33" s="169"/>
      <c r="BU33" s="169"/>
      <c r="BV33" s="169"/>
      <c r="BW33" s="169"/>
    </row>
    <row r="34" spans="1:75" ht="17.100000000000001" customHeight="1" x14ac:dyDescent="0.15">
      <c r="A34" s="176">
        <v>1</v>
      </c>
      <c r="B34" s="176"/>
      <c r="C34" s="176"/>
      <c r="D34" s="177"/>
      <c r="E34" s="177"/>
      <c r="F34" s="177"/>
      <c r="G34" s="177"/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5"/>
      <c r="AV34" s="175"/>
      <c r="AW34" s="175"/>
      <c r="AX34" s="175"/>
      <c r="AY34" s="175"/>
      <c r="AZ34" s="175"/>
      <c r="BA34" s="175"/>
      <c r="BB34" s="175"/>
      <c r="BC34" s="175"/>
      <c r="BD34" s="175"/>
      <c r="BE34" s="175"/>
      <c r="BF34" s="175"/>
      <c r="BG34" s="175"/>
      <c r="BH34" s="175"/>
      <c r="BI34" s="175"/>
      <c r="BJ34" s="175"/>
      <c r="BK34" s="175"/>
      <c r="BL34" s="175"/>
      <c r="BM34" s="175"/>
      <c r="BN34" s="175"/>
      <c r="BO34" s="175"/>
      <c r="BP34" s="175"/>
      <c r="BQ34" s="175"/>
      <c r="BR34" s="175"/>
      <c r="BS34" s="175"/>
      <c r="BT34" s="175"/>
      <c r="BU34" s="175"/>
      <c r="BV34" s="175"/>
      <c r="BW34" s="175"/>
    </row>
    <row r="35" spans="1:75" ht="17.100000000000001" customHeight="1" x14ac:dyDescent="0.15">
      <c r="A35" s="176">
        <v>2</v>
      </c>
      <c r="B35" s="176"/>
      <c r="C35" s="176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177"/>
      <c r="AO35" s="177"/>
      <c r="AP35" s="177"/>
      <c r="AQ35" s="177"/>
      <c r="AR35" s="177"/>
      <c r="AS35" s="177"/>
      <c r="AT35" s="177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175"/>
      <c r="BO35" s="175"/>
      <c r="BP35" s="175"/>
      <c r="BQ35" s="175"/>
      <c r="BR35" s="175"/>
      <c r="BS35" s="175"/>
      <c r="BT35" s="175"/>
      <c r="BU35" s="175"/>
      <c r="BV35" s="175"/>
      <c r="BW35" s="175"/>
    </row>
    <row r="36" spans="1:75" ht="17.100000000000001" customHeight="1" x14ac:dyDescent="0.15">
      <c r="A36" s="176">
        <v>3</v>
      </c>
      <c r="B36" s="176"/>
      <c r="C36" s="176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7"/>
      <c r="AT36" s="177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5"/>
      <c r="BQ36" s="175"/>
      <c r="BR36" s="175"/>
      <c r="BS36" s="175"/>
      <c r="BT36" s="175"/>
      <c r="BU36" s="175"/>
      <c r="BV36" s="175"/>
      <c r="BW36" s="175"/>
    </row>
    <row r="37" spans="1:75" ht="11.25" customHeight="1" x14ac:dyDescent="0.15"/>
    <row r="38" spans="1:75" ht="11.25" customHeight="1" x14ac:dyDescent="0.15"/>
    <row r="39" spans="1:75" ht="11.25" customHeight="1" x14ac:dyDescent="0.15"/>
    <row r="40" spans="1:75" ht="11.25" customHeight="1" x14ac:dyDescent="0.15"/>
    <row r="41" spans="1:75" ht="11.25" customHeight="1" x14ac:dyDescent="0.15"/>
    <row r="42" spans="1:75" ht="11.25" customHeight="1" x14ac:dyDescent="0.15"/>
    <row r="43" spans="1:75" ht="11.25" customHeight="1" x14ac:dyDescent="0.15"/>
    <row r="44" spans="1:75" ht="11.25" customHeight="1" x14ac:dyDescent="0.15"/>
    <row r="45" spans="1:75" ht="11.25" customHeight="1" x14ac:dyDescent="0.15"/>
    <row r="46" spans="1:75" ht="11.25" customHeight="1" x14ac:dyDescent="0.15"/>
    <row r="47" spans="1:75" ht="11.25" customHeight="1" x14ac:dyDescent="0.15"/>
    <row r="48" spans="1:75" ht="11.25" customHeight="1" x14ac:dyDescent="0.15"/>
    <row r="49" ht="11.25" customHeight="1" x14ac:dyDescent="0.15"/>
    <row r="50" ht="11.25" customHeight="1" x14ac:dyDescent="0.15"/>
    <row r="51" ht="11.25" customHeight="1" x14ac:dyDescent="0.15"/>
    <row r="52" ht="11.25" customHeight="1" x14ac:dyDescent="0.15"/>
    <row r="53" ht="11.25" customHeight="1" x14ac:dyDescent="0.15"/>
    <row r="54" ht="11.25" customHeight="1" x14ac:dyDescent="0.15"/>
    <row r="55" ht="11.25" customHeight="1" x14ac:dyDescent="0.15"/>
    <row r="56" ht="11.25" customHeight="1" x14ac:dyDescent="0.15"/>
    <row r="57" ht="11.25" customHeight="1" x14ac:dyDescent="0.15"/>
    <row r="58" ht="11.25" customHeight="1" x14ac:dyDescent="0.15"/>
    <row r="59" ht="11.25" customHeight="1" x14ac:dyDescent="0.15"/>
    <row r="60" ht="11.25" customHeight="1" x14ac:dyDescent="0.15"/>
    <row r="61" ht="11.25" customHeight="1" x14ac:dyDescent="0.15"/>
    <row r="62" ht="11.25" customHeight="1" x14ac:dyDescent="0.15"/>
    <row r="63" ht="11.25" customHeight="1" x14ac:dyDescent="0.15"/>
    <row r="64" ht="11.25" customHeight="1" x14ac:dyDescent="0.15"/>
    <row r="65" ht="11.25" customHeight="1" x14ac:dyDescent="0.15"/>
    <row r="66" ht="11.25" customHeight="1" x14ac:dyDescent="0.15"/>
    <row r="67" ht="11.25" customHeight="1" x14ac:dyDescent="0.15"/>
    <row r="68" ht="11.25" customHeight="1" x14ac:dyDescent="0.15"/>
    <row r="69" ht="11.25" customHeight="1" x14ac:dyDescent="0.15"/>
    <row r="70" ht="11.25" customHeight="1" x14ac:dyDescent="0.15"/>
    <row r="71" ht="11.25" customHeight="1" x14ac:dyDescent="0.15"/>
    <row r="72" ht="11.25" customHeight="1" x14ac:dyDescent="0.15"/>
    <row r="73" ht="11.25" customHeight="1" x14ac:dyDescent="0.15"/>
    <row r="74" ht="11.25" customHeight="1" x14ac:dyDescent="0.15"/>
    <row r="75" ht="11.25" customHeight="1" x14ac:dyDescent="0.15"/>
    <row r="76" ht="11.25" customHeight="1" x14ac:dyDescent="0.15"/>
    <row r="77" ht="11.25" customHeight="1" x14ac:dyDescent="0.15"/>
    <row r="78" ht="11.25" customHeight="1" x14ac:dyDescent="0.15"/>
    <row r="79" ht="11.25" customHeight="1" x14ac:dyDescent="0.15"/>
    <row r="80" ht="11.25" customHeight="1" x14ac:dyDescent="0.15"/>
    <row r="81" ht="11.25" customHeight="1" x14ac:dyDescent="0.15"/>
    <row r="82" ht="11.25" customHeight="1" x14ac:dyDescent="0.15"/>
    <row r="83" ht="11.25" customHeight="1" x14ac:dyDescent="0.15"/>
    <row r="84" ht="11.25" customHeight="1" x14ac:dyDescent="0.15"/>
    <row r="85" ht="11.25" customHeight="1" x14ac:dyDescent="0.15"/>
    <row r="86" ht="11.25" customHeight="1" x14ac:dyDescent="0.15"/>
    <row r="87" ht="11.25" customHeight="1" x14ac:dyDescent="0.15"/>
    <row r="88" ht="11.25" customHeight="1" x14ac:dyDescent="0.15"/>
    <row r="89" ht="11.2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</sheetData>
  <sheetProtection sheet="1" objects="1" scenarios="1" selectLockedCells="1"/>
  <mergeCells count="243">
    <mergeCell ref="BG31:BK31"/>
    <mergeCell ref="AR30:AV30"/>
    <mergeCell ref="AR31:AV31"/>
    <mergeCell ref="BB30:BF30"/>
    <mergeCell ref="BB31:BF31"/>
    <mergeCell ref="AW30:BA30"/>
    <mergeCell ref="AW31:BA31"/>
    <mergeCell ref="BB29:BF29"/>
    <mergeCell ref="AK28:AL28"/>
    <mergeCell ref="AW29:BA29"/>
    <mergeCell ref="BG29:BK29"/>
    <mergeCell ref="BQ29:BU29"/>
    <mergeCell ref="AK19:AM24"/>
    <mergeCell ref="AN19:AS19"/>
    <mergeCell ref="AT19:AY19"/>
    <mergeCell ref="AZ19:BB19"/>
    <mergeCell ref="BN22:BT22"/>
    <mergeCell ref="BU22:BW22"/>
    <mergeCell ref="AN21:AS21"/>
    <mergeCell ref="AT21:AY21"/>
    <mergeCell ref="AZ21:BB21"/>
    <mergeCell ref="BC21:BD21"/>
    <mergeCell ref="BE21:BH21"/>
    <mergeCell ref="AN23:BM24"/>
    <mergeCell ref="AK25:BK26"/>
    <mergeCell ref="AM28:AR28"/>
    <mergeCell ref="AM29:AQ29"/>
    <mergeCell ref="AZ20:BB20"/>
    <mergeCell ref="BC20:BD20"/>
    <mergeCell ref="BE20:BH20"/>
    <mergeCell ref="BI20:BK20"/>
    <mergeCell ref="BL20:BM20"/>
    <mergeCell ref="AN20:AS20"/>
    <mergeCell ref="AT20:AY20"/>
    <mergeCell ref="AK27:AL27"/>
    <mergeCell ref="AN17:BM18"/>
    <mergeCell ref="AK13:AM18"/>
    <mergeCell ref="BC19:BD19"/>
    <mergeCell ref="BE19:BH19"/>
    <mergeCell ref="BI19:BK19"/>
    <mergeCell ref="BL19:BM19"/>
    <mergeCell ref="BN19:BT19"/>
    <mergeCell ref="BU19:BW19"/>
    <mergeCell ref="BI21:BK21"/>
    <mergeCell ref="BL21:BM21"/>
    <mergeCell ref="BN21:BT21"/>
    <mergeCell ref="BU21:BW21"/>
    <mergeCell ref="AN22:AS22"/>
    <mergeCell ref="AT22:AY22"/>
    <mergeCell ref="AZ22:BB22"/>
    <mergeCell ref="BC22:BD22"/>
    <mergeCell ref="BE22:BH22"/>
    <mergeCell ref="BI22:BK22"/>
    <mergeCell ref="BL22:BM22"/>
    <mergeCell ref="AM27:BW27"/>
    <mergeCell ref="AN16:AS16"/>
    <mergeCell ref="AT16:AY16"/>
    <mergeCell ref="AZ16:BB16"/>
    <mergeCell ref="BC16:BD16"/>
    <mergeCell ref="BE16:BH16"/>
    <mergeCell ref="BN17:BT18"/>
    <mergeCell ref="BN23:BT24"/>
    <mergeCell ref="BU17:BW18"/>
    <mergeCell ref="BU23:BW24"/>
    <mergeCell ref="AZ15:BB15"/>
    <mergeCell ref="BL13:BM13"/>
    <mergeCell ref="BC13:BD13"/>
    <mergeCell ref="BI13:BK13"/>
    <mergeCell ref="AZ13:BB13"/>
    <mergeCell ref="BI16:BK16"/>
    <mergeCell ref="BL16:BM16"/>
    <mergeCell ref="BN16:BT16"/>
    <mergeCell ref="BU16:BW16"/>
    <mergeCell ref="BU20:BW20"/>
    <mergeCell ref="BU25:BW26"/>
    <mergeCell ref="BL25:BT26"/>
    <mergeCell ref="BL29:BP29"/>
    <mergeCell ref="J10:AI11"/>
    <mergeCell ref="AK10:AS11"/>
    <mergeCell ref="AT10:BW11"/>
    <mergeCell ref="X22:AC22"/>
    <mergeCell ref="AD22:AI22"/>
    <mergeCell ref="X23:AC23"/>
    <mergeCell ref="AD23:AI23"/>
    <mergeCell ref="X24:AC24"/>
    <mergeCell ref="AD24:AI24"/>
    <mergeCell ref="X19:AC19"/>
    <mergeCell ref="AD19:AI19"/>
    <mergeCell ref="X20:AC20"/>
    <mergeCell ref="AD20:AI20"/>
    <mergeCell ref="X21:AC21"/>
    <mergeCell ref="AD21:AI21"/>
    <mergeCell ref="AD16:AI16"/>
    <mergeCell ref="BC15:BD15"/>
    <mergeCell ref="BE15:BH15"/>
    <mergeCell ref="BI15:BK15"/>
    <mergeCell ref="BL15:BM15"/>
    <mergeCell ref="X13:AC13"/>
    <mergeCell ref="AD13:AI13"/>
    <mergeCell ref="X14:AC14"/>
    <mergeCell ref="AD14:AI14"/>
    <mergeCell ref="X15:AC15"/>
    <mergeCell ref="AD15:AI15"/>
    <mergeCell ref="X16:AC16"/>
    <mergeCell ref="BU13:BW13"/>
    <mergeCell ref="BU14:BW14"/>
    <mergeCell ref="BU15:BW15"/>
    <mergeCell ref="BN15:BT15"/>
    <mergeCell ref="AN13:AS13"/>
    <mergeCell ref="AT13:AY13"/>
    <mergeCell ref="BE13:BH13"/>
    <mergeCell ref="BN13:BT13"/>
    <mergeCell ref="AN14:AS14"/>
    <mergeCell ref="AT14:AY14"/>
    <mergeCell ref="AZ14:BB14"/>
    <mergeCell ref="BC14:BD14"/>
    <mergeCell ref="BE14:BH14"/>
    <mergeCell ref="BI14:BK14"/>
    <mergeCell ref="BL14:BM14"/>
    <mergeCell ref="BN14:BT14"/>
    <mergeCell ref="AN15:AS15"/>
    <mergeCell ref="BB5:BJ6"/>
    <mergeCell ref="BB7:BJ8"/>
    <mergeCell ref="BK5:BW6"/>
    <mergeCell ref="BK7:BW8"/>
    <mergeCell ref="AN5:BA6"/>
    <mergeCell ref="AN7:BA8"/>
    <mergeCell ref="J1:AQ3"/>
    <mergeCell ref="AR1:BW3"/>
    <mergeCell ref="A5:E6"/>
    <mergeCell ref="A7:E8"/>
    <mergeCell ref="F5:P8"/>
    <mergeCell ref="Q5:AF6"/>
    <mergeCell ref="Q7:AF8"/>
    <mergeCell ref="AG5:AM6"/>
    <mergeCell ref="AG7:AM8"/>
    <mergeCell ref="A1:I3"/>
    <mergeCell ref="AU35:BI35"/>
    <mergeCell ref="BJ35:BP35"/>
    <mergeCell ref="BQ35:BW35"/>
    <mergeCell ref="A36:C36"/>
    <mergeCell ref="D36:P36"/>
    <mergeCell ref="Q36:V36"/>
    <mergeCell ref="W36:AA36"/>
    <mergeCell ref="AB36:AT36"/>
    <mergeCell ref="AU36:BI36"/>
    <mergeCell ref="BJ36:BP36"/>
    <mergeCell ref="BQ36:BW36"/>
    <mergeCell ref="A35:C35"/>
    <mergeCell ref="D35:P35"/>
    <mergeCell ref="Q35:V35"/>
    <mergeCell ref="W35:AA35"/>
    <mergeCell ref="AB35:AT35"/>
    <mergeCell ref="AU33:BI33"/>
    <mergeCell ref="A30:I31"/>
    <mergeCell ref="J30:U31"/>
    <mergeCell ref="AR29:AV29"/>
    <mergeCell ref="BJ33:BP33"/>
    <mergeCell ref="BQ33:BW33"/>
    <mergeCell ref="AU34:BI34"/>
    <mergeCell ref="BJ34:BP34"/>
    <mergeCell ref="BQ34:BW34"/>
    <mergeCell ref="A34:C34"/>
    <mergeCell ref="D34:P34"/>
    <mergeCell ref="Q34:V34"/>
    <mergeCell ref="W34:AA34"/>
    <mergeCell ref="AB34:AT34"/>
    <mergeCell ref="A33:C33"/>
    <mergeCell ref="AB33:AT33"/>
    <mergeCell ref="Q33:V33"/>
    <mergeCell ref="D33:P33"/>
    <mergeCell ref="W33:AA33"/>
    <mergeCell ref="AM30:AQ30"/>
    <mergeCell ref="AM31:AQ31"/>
    <mergeCell ref="BQ30:BU30"/>
    <mergeCell ref="BQ31:BU31"/>
    <mergeCell ref="BG30:BK30"/>
    <mergeCell ref="S13:W13"/>
    <mergeCell ref="A20:E20"/>
    <mergeCell ref="A21:E21"/>
    <mergeCell ref="A22:E22"/>
    <mergeCell ref="A23:E23"/>
    <mergeCell ref="F15:K15"/>
    <mergeCell ref="F16:K16"/>
    <mergeCell ref="F17:K17"/>
    <mergeCell ref="F18:K18"/>
    <mergeCell ref="F19:K19"/>
    <mergeCell ref="F20:K20"/>
    <mergeCell ref="F21:K21"/>
    <mergeCell ref="F22:K22"/>
    <mergeCell ref="F23:K23"/>
    <mergeCell ref="L15:Q15"/>
    <mergeCell ref="A14:E14"/>
    <mergeCell ref="A15:E15"/>
    <mergeCell ref="A16:E16"/>
    <mergeCell ref="A17:E17"/>
    <mergeCell ref="A18:E18"/>
    <mergeCell ref="A19:E19"/>
    <mergeCell ref="F14:K14"/>
    <mergeCell ref="S23:W23"/>
    <mergeCell ref="F25:K25"/>
    <mergeCell ref="L14:Q14"/>
    <mergeCell ref="L16:Q16"/>
    <mergeCell ref="L17:Q17"/>
    <mergeCell ref="L18:Q18"/>
    <mergeCell ref="L19:Q19"/>
    <mergeCell ref="A24:E24"/>
    <mergeCell ref="A25:E25"/>
    <mergeCell ref="A10:I11"/>
    <mergeCell ref="L25:Q25"/>
    <mergeCell ref="F24:K24"/>
    <mergeCell ref="A13:E13"/>
    <mergeCell ref="F13:K13"/>
    <mergeCell ref="L13:Q13"/>
    <mergeCell ref="L20:Q20"/>
    <mergeCell ref="L21:Q21"/>
    <mergeCell ref="L22:Q22"/>
    <mergeCell ref="L23:Q23"/>
    <mergeCell ref="L24:Q24"/>
    <mergeCell ref="BL30:BP30"/>
    <mergeCell ref="BL31:BP31"/>
    <mergeCell ref="S26:W26"/>
    <mergeCell ref="X25:AC25"/>
    <mergeCell ref="AD25:AI25"/>
    <mergeCell ref="X26:AC26"/>
    <mergeCell ref="AD26:AI26"/>
    <mergeCell ref="S14:W14"/>
    <mergeCell ref="S15:W15"/>
    <mergeCell ref="S16:W16"/>
    <mergeCell ref="S25:W25"/>
    <mergeCell ref="S24:W24"/>
    <mergeCell ref="S17:W17"/>
    <mergeCell ref="S19:W19"/>
    <mergeCell ref="S20:W20"/>
    <mergeCell ref="S21:W21"/>
    <mergeCell ref="S22:W22"/>
    <mergeCell ref="S18:W18"/>
    <mergeCell ref="X17:AC17"/>
    <mergeCell ref="AD17:AI17"/>
    <mergeCell ref="X18:AC18"/>
    <mergeCell ref="AD18:AI18"/>
    <mergeCell ref="BN20:BT20"/>
    <mergeCell ref="AT15:AY15"/>
  </mergeCells>
  <phoneticPr fontId="6"/>
  <conditionalFormatting sqref="BN13:BT24 BL25:BT26">
    <cfRule type="containsErrors" dxfId="4" priority="4">
      <formula>ISERROR(BL13)</formula>
    </cfRule>
  </conditionalFormatting>
  <conditionalFormatting sqref="AT13:AY15 AT19:AY21">
    <cfRule type="containsErrors" dxfId="3" priority="3">
      <formula>ISERROR(AT13)</formula>
    </cfRule>
  </conditionalFormatting>
  <conditionalFormatting sqref="D34:P34">
    <cfRule type="cellIs" dxfId="2" priority="2" operator="equal">
      <formula>0</formula>
    </cfRule>
  </conditionalFormatting>
  <conditionalFormatting sqref="F14:Q25 X14:AI26 BE13:BH16 BE19:BH22 BN16:BT16 BN22:BT22">
    <cfRule type="cellIs" dxfId="1" priority="1" operator="equal">
      <formula>0</formula>
    </cfRule>
  </conditionalFormatting>
  <pageMargins left="0.43307086614173229" right="0.43307086614173229" top="0.55118110236220474" bottom="0.5511811023622047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N66"/>
  <sheetViews>
    <sheetView tabSelected="1" view="pageBreakPreview" zoomScale="115" zoomScaleNormal="100" zoomScaleSheetLayoutView="115" workbookViewId="0">
      <selection activeCell="E1" sqref="A1:M1"/>
    </sheetView>
  </sheetViews>
  <sheetFormatPr defaultRowHeight="13.5" x14ac:dyDescent="0.15"/>
  <cols>
    <col min="1" max="34" width="2.625" style="31" customWidth="1"/>
    <col min="35" max="57" width="2.5" style="31" customWidth="1"/>
    <col min="58" max="16384" width="9" style="31"/>
  </cols>
  <sheetData>
    <row r="1" spans="1:40" ht="12" customHeight="1" x14ac:dyDescent="0.15">
      <c r="A1" s="265" t="s">
        <v>221</v>
      </c>
      <c r="B1" s="265"/>
      <c r="C1" s="265"/>
      <c r="D1" s="265"/>
      <c r="E1" s="265"/>
      <c r="F1" s="265"/>
      <c r="G1" s="265"/>
      <c r="H1" s="182" t="s">
        <v>36</v>
      </c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81"/>
      <c r="AJ1" s="81"/>
      <c r="AK1" s="81"/>
      <c r="AL1" s="81"/>
      <c r="AM1" s="81"/>
      <c r="AN1" s="81"/>
    </row>
    <row r="2" spans="1:40" ht="12" customHeight="1" x14ac:dyDescent="0.15">
      <c r="A2" s="265"/>
      <c r="B2" s="265"/>
      <c r="C2" s="265"/>
      <c r="D2" s="265"/>
      <c r="E2" s="265"/>
      <c r="F2" s="265"/>
      <c r="G2" s="265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81"/>
      <c r="AJ2" s="81"/>
      <c r="AK2" s="81"/>
      <c r="AL2" s="81"/>
      <c r="AM2" s="81"/>
      <c r="AN2" s="81"/>
    </row>
    <row r="3" spans="1:40" ht="12" customHeight="1" x14ac:dyDescent="0.15">
      <c r="A3" s="265"/>
      <c r="B3" s="265"/>
      <c r="C3" s="265"/>
      <c r="D3" s="265"/>
      <c r="E3" s="265"/>
      <c r="F3" s="265"/>
      <c r="G3" s="265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81"/>
      <c r="AJ3" s="81"/>
      <c r="AK3" s="81"/>
      <c r="AL3" s="81"/>
      <c r="AM3" s="81"/>
      <c r="AN3" s="81"/>
    </row>
    <row r="4" spans="1:40" ht="12" customHeight="1" x14ac:dyDescent="0.15">
      <c r="A4" s="266" t="s">
        <v>222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</row>
    <row r="5" spans="1:40" ht="12" customHeight="1" x14ac:dyDescent="0.15">
      <c r="A5" s="266"/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</row>
    <row r="6" spans="1:40" ht="12" customHeight="1" x14ac:dyDescent="0.15">
      <c r="A6" s="266"/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</row>
    <row r="7" spans="1:40" ht="12" customHeight="1" x14ac:dyDescent="0.15">
      <c r="A7" s="186" t="s">
        <v>153</v>
      </c>
      <c r="B7" s="179"/>
      <c r="C7" s="179"/>
      <c r="D7" s="179"/>
      <c r="E7" s="179"/>
      <c r="F7" s="267" t="str">
        <f>様式1!D3</f>
        <v>北見北斗高</v>
      </c>
      <c r="G7" s="267"/>
      <c r="H7" s="267"/>
      <c r="I7" s="267"/>
      <c r="J7" s="267"/>
      <c r="K7" s="267"/>
      <c r="L7" s="267"/>
      <c r="M7" s="179" t="s">
        <v>1</v>
      </c>
      <c r="N7" s="179"/>
      <c r="O7" s="179"/>
      <c r="P7" s="179"/>
      <c r="Q7" s="179"/>
      <c r="R7" s="267" t="str">
        <f>様式1!K3</f>
        <v>オホーツク</v>
      </c>
      <c r="S7" s="267"/>
      <c r="T7" s="267"/>
      <c r="U7" s="267"/>
      <c r="V7" s="267"/>
      <c r="W7" s="179" t="s">
        <v>5</v>
      </c>
      <c r="X7" s="179"/>
      <c r="Y7" s="179"/>
      <c r="Z7" s="179"/>
      <c r="AA7" s="267" t="str">
        <f>様式1!P3</f>
        <v>＊＊＊＊－＊＊－＊＊＊＊</v>
      </c>
      <c r="AB7" s="267"/>
      <c r="AC7" s="267"/>
      <c r="AD7" s="267"/>
      <c r="AE7" s="267"/>
      <c r="AF7" s="267"/>
      <c r="AG7" s="267"/>
      <c r="AH7" s="267"/>
    </row>
    <row r="8" spans="1:40" ht="12" customHeight="1" x14ac:dyDescent="0.15">
      <c r="A8" s="179"/>
      <c r="B8" s="179"/>
      <c r="C8" s="179"/>
      <c r="D8" s="179"/>
      <c r="E8" s="179"/>
      <c r="F8" s="267"/>
      <c r="G8" s="267"/>
      <c r="H8" s="267"/>
      <c r="I8" s="267"/>
      <c r="J8" s="267"/>
      <c r="K8" s="267"/>
      <c r="L8" s="267"/>
      <c r="M8" s="179"/>
      <c r="N8" s="179"/>
      <c r="O8" s="179"/>
      <c r="P8" s="179"/>
      <c r="Q8" s="179"/>
      <c r="R8" s="267"/>
      <c r="S8" s="267"/>
      <c r="T8" s="267"/>
      <c r="U8" s="267"/>
      <c r="V8" s="267"/>
      <c r="W8" s="179"/>
      <c r="X8" s="179"/>
      <c r="Y8" s="179"/>
      <c r="Z8" s="179"/>
      <c r="AA8" s="267"/>
      <c r="AB8" s="267"/>
      <c r="AC8" s="267"/>
      <c r="AD8" s="267"/>
      <c r="AE8" s="267"/>
      <c r="AF8" s="267"/>
      <c r="AG8" s="267"/>
      <c r="AH8" s="267"/>
    </row>
    <row r="9" spans="1:40" ht="12" customHeight="1" x14ac:dyDescent="0.15">
      <c r="A9" s="179"/>
      <c r="B9" s="179"/>
      <c r="C9" s="179"/>
      <c r="D9" s="179"/>
      <c r="E9" s="179"/>
      <c r="F9" s="267" t="str">
        <f>様式1!D4</f>
        <v>ｷﾀﾐﾎｸﾄｺｳ</v>
      </c>
      <c r="G9" s="267"/>
      <c r="H9" s="267"/>
      <c r="I9" s="267"/>
      <c r="J9" s="267"/>
      <c r="K9" s="267"/>
      <c r="L9" s="267"/>
      <c r="M9" s="179" t="s">
        <v>38</v>
      </c>
      <c r="N9" s="179"/>
      <c r="O9" s="179"/>
      <c r="P9" s="179"/>
      <c r="Q9" s="179"/>
      <c r="R9" s="267" t="str">
        <f>様式1!K4</f>
        <v>流氷　三郎</v>
      </c>
      <c r="S9" s="267"/>
      <c r="T9" s="267"/>
      <c r="U9" s="267"/>
      <c r="V9" s="267"/>
      <c r="W9" s="179" t="s">
        <v>39</v>
      </c>
      <c r="X9" s="179"/>
      <c r="Y9" s="179"/>
      <c r="Z9" s="179"/>
      <c r="AA9" s="267" t="str">
        <f>様式1!P4</f>
        <v>＊＊＊－＊＊＊＊－＊＊＊＊</v>
      </c>
      <c r="AB9" s="267"/>
      <c r="AC9" s="267"/>
      <c r="AD9" s="267"/>
      <c r="AE9" s="267"/>
      <c r="AF9" s="267"/>
      <c r="AG9" s="267"/>
      <c r="AH9" s="267"/>
    </row>
    <row r="10" spans="1:40" ht="12" customHeight="1" x14ac:dyDescent="0.15">
      <c r="A10" s="179"/>
      <c r="B10" s="179"/>
      <c r="C10" s="179"/>
      <c r="D10" s="179"/>
      <c r="E10" s="179"/>
      <c r="F10" s="267"/>
      <c r="G10" s="267"/>
      <c r="H10" s="267"/>
      <c r="I10" s="267"/>
      <c r="J10" s="267"/>
      <c r="K10" s="267"/>
      <c r="L10" s="267"/>
      <c r="M10" s="179"/>
      <c r="N10" s="179"/>
      <c r="O10" s="179"/>
      <c r="P10" s="179"/>
      <c r="Q10" s="179"/>
      <c r="R10" s="267"/>
      <c r="S10" s="267"/>
      <c r="T10" s="267"/>
      <c r="U10" s="267"/>
      <c r="V10" s="267"/>
      <c r="W10" s="179"/>
      <c r="X10" s="179"/>
      <c r="Y10" s="179"/>
      <c r="Z10" s="179"/>
      <c r="AA10" s="267"/>
      <c r="AB10" s="267"/>
      <c r="AC10" s="267"/>
      <c r="AD10" s="267"/>
      <c r="AE10" s="267"/>
      <c r="AF10" s="267"/>
      <c r="AG10" s="267"/>
      <c r="AH10" s="267"/>
    </row>
    <row r="11" spans="1:40" ht="12" customHeight="1" x14ac:dyDescent="0.15"/>
    <row r="12" spans="1:40" ht="12" customHeight="1" x14ac:dyDescent="0.15">
      <c r="A12" s="268" t="s">
        <v>237</v>
      </c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</row>
    <row r="13" spans="1:40" ht="12" customHeight="1" x14ac:dyDescent="0.15">
      <c r="A13" s="268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68"/>
    </row>
    <row r="14" spans="1:40" ht="12" customHeight="1" x14ac:dyDescent="0.15">
      <c r="A14" s="271" t="s">
        <v>0</v>
      </c>
      <c r="B14" s="271"/>
      <c r="C14" s="271"/>
      <c r="D14" s="269"/>
      <c r="E14" s="269"/>
      <c r="F14" s="269"/>
      <c r="G14" s="269"/>
      <c r="H14" s="269"/>
      <c r="I14" s="269"/>
      <c r="J14" s="269"/>
      <c r="K14" s="269"/>
      <c r="L14" s="269"/>
      <c r="M14" s="272" t="s">
        <v>4</v>
      </c>
      <c r="N14" s="272"/>
      <c r="O14" s="269"/>
      <c r="P14" s="269"/>
      <c r="Q14" s="51"/>
      <c r="S14" s="271" t="s">
        <v>0</v>
      </c>
      <c r="T14" s="271"/>
      <c r="U14" s="271"/>
      <c r="V14" s="269"/>
      <c r="W14" s="269"/>
      <c r="X14" s="269"/>
      <c r="Y14" s="269"/>
      <c r="Z14" s="269"/>
      <c r="AA14" s="269"/>
      <c r="AB14" s="269"/>
      <c r="AC14" s="269"/>
      <c r="AD14" s="269"/>
      <c r="AE14" s="272" t="s">
        <v>4</v>
      </c>
      <c r="AF14" s="272"/>
      <c r="AG14" s="269"/>
      <c r="AH14" s="269"/>
    </row>
    <row r="15" spans="1:40" ht="12" customHeight="1" x14ac:dyDescent="0.15">
      <c r="A15" s="271"/>
      <c r="B15" s="271"/>
      <c r="C15" s="271"/>
      <c r="D15" s="269"/>
      <c r="E15" s="269"/>
      <c r="F15" s="269"/>
      <c r="G15" s="269"/>
      <c r="H15" s="269"/>
      <c r="I15" s="269"/>
      <c r="J15" s="269"/>
      <c r="K15" s="269"/>
      <c r="L15" s="269"/>
      <c r="M15" s="272"/>
      <c r="N15" s="272"/>
      <c r="O15" s="269"/>
      <c r="P15" s="269"/>
      <c r="Q15" s="51"/>
      <c r="S15" s="271"/>
      <c r="T15" s="271"/>
      <c r="U15" s="271"/>
      <c r="V15" s="269"/>
      <c r="W15" s="269"/>
      <c r="X15" s="269"/>
      <c r="Y15" s="269"/>
      <c r="Z15" s="269"/>
      <c r="AA15" s="269"/>
      <c r="AB15" s="269"/>
      <c r="AC15" s="269"/>
      <c r="AD15" s="269"/>
      <c r="AE15" s="272"/>
      <c r="AF15" s="272"/>
      <c r="AG15" s="269"/>
      <c r="AH15" s="269"/>
    </row>
    <row r="16" spans="1:40" ht="12" customHeight="1" x14ac:dyDescent="0.15">
      <c r="A16" s="273" t="s">
        <v>50</v>
      </c>
      <c r="B16" s="273"/>
      <c r="C16" s="273"/>
      <c r="D16" s="269"/>
      <c r="E16" s="269"/>
      <c r="F16" s="269"/>
      <c r="G16" s="269"/>
      <c r="H16" s="269"/>
      <c r="I16" s="269"/>
      <c r="J16" s="269"/>
      <c r="K16" s="269"/>
      <c r="L16" s="269"/>
      <c r="M16" s="272"/>
      <c r="N16" s="272"/>
      <c r="O16" s="269"/>
      <c r="P16" s="269"/>
      <c r="Q16" s="51"/>
      <c r="S16" s="273" t="s">
        <v>50</v>
      </c>
      <c r="T16" s="273"/>
      <c r="U16" s="273"/>
      <c r="V16" s="269"/>
      <c r="W16" s="269"/>
      <c r="X16" s="269"/>
      <c r="Y16" s="269"/>
      <c r="Z16" s="269"/>
      <c r="AA16" s="269"/>
      <c r="AB16" s="269"/>
      <c r="AC16" s="269"/>
      <c r="AD16" s="269"/>
      <c r="AE16" s="272"/>
      <c r="AF16" s="272"/>
      <c r="AG16" s="269"/>
      <c r="AH16" s="269"/>
    </row>
    <row r="17" spans="1:40" ht="12" customHeight="1" x14ac:dyDescent="0.15">
      <c r="A17" s="273"/>
      <c r="B17" s="273"/>
      <c r="C17" s="273"/>
      <c r="D17" s="269"/>
      <c r="E17" s="269"/>
      <c r="F17" s="269"/>
      <c r="G17" s="269"/>
      <c r="H17" s="269"/>
      <c r="I17" s="269"/>
      <c r="J17" s="269"/>
      <c r="K17" s="269"/>
      <c r="L17" s="269"/>
      <c r="M17" s="272"/>
      <c r="N17" s="272"/>
      <c r="O17" s="269"/>
      <c r="P17" s="269"/>
      <c r="Q17" s="51"/>
      <c r="S17" s="273"/>
      <c r="T17" s="273"/>
      <c r="U17" s="273"/>
      <c r="V17" s="269"/>
      <c r="W17" s="269"/>
      <c r="X17" s="269"/>
      <c r="Y17" s="269"/>
      <c r="Z17" s="269"/>
      <c r="AA17" s="269"/>
      <c r="AB17" s="269"/>
      <c r="AC17" s="269"/>
      <c r="AD17" s="269"/>
      <c r="AE17" s="272"/>
      <c r="AF17" s="272"/>
      <c r="AG17" s="269"/>
      <c r="AH17" s="269"/>
    </row>
    <row r="18" spans="1:40" ht="12" customHeight="1" x14ac:dyDescent="0.15">
      <c r="A18" s="86"/>
      <c r="B18" s="86"/>
      <c r="C18" s="86"/>
      <c r="D18" s="86"/>
      <c r="E18" s="86" t="s">
        <v>224</v>
      </c>
      <c r="F18" s="86"/>
      <c r="G18" s="86"/>
      <c r="H18" s="86"/>
      <c r="I18" s="86" t="s">
        <v>225</v>
      </c>
      <c r="J18" s="86"/>
      <c r="K18" s="86"/>
      <c r="L18" s="86"/>
      <c r="M18" s="86" t="s">
        <v>226</v>
      </c>
      <c r="N18" s="86"/>
      <c r="O18" s="86"/>
      <c r="P18" s="86"/>
      <c r="S18" s="86"/>
      <c r="T18" s="86"/>
      <c r="U18" s="86"/>
      <c r="V18" s="86"/>
      <c r="W18" s="86" t="s">
        <v>224</v>
      </c>
      <c r="X18" s="86"/>
      <c r="Y18" s="86"/>
      <c r="Z18" s="86"/>
      <c r="AA18" s="86" t="s">
        <v>225</v>
      </c>
      <c r="AB18" s="86"/>
      <c r="AC18" s="86"/>
      <c r="AD18" s="86"/>
      <c r="AE18" s="86" t="s">
        <v>226</v>
      </c>
      <c r="AF18" s="86"/>
      <c r="AG18" s="86"/>
      <c r="AH18" s="86"/>
      <c r="AI18" s="51"/>
      <c r="AJ18" s="51"/>
      <c r="AK18" s="51"/>
      <c r="AL18" s="51"/>
      <c r="AM18" s="51"/>
      <c r="AN18" s="51"/>
    </row>
    <row r="19" spans="1:40" ht="12" customHeight="1" x14ac:dyDescent="0.15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51"/>
      <c r="AJ19" s="51"/>
      <c r="AK19" s="51"/>
      <c r="AL19" s="51"/>
      <c r="AM19" s="51"/>
      <c r="AN19" s="51"/>
    </row>
    <row r="20" spans="1:40" ht="12" customHeight="1" x14ac:dyDescent="0.15">
      <c r="A20" s="86" t="s">
        <v>223</v>
      </c>
      <c r="B20" s="86"/>
      <c r="C20" s="86"/>
      <c r="D20" s="86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S20" s="86" t="s">
        <v>223</v>
      </c>
      <c r="T20" s="86"/>
      <c r="U20" s="86"/>
      <c r="V20" s="86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51"/>
      <c r="AJ20" s="51"/>
      <c r="AK20" s="51"/>
      <c r="AL20" s="51"/>
      <c r="AM20" s="51"/>
      <c r="AN20" s="51"/>
    </row>
    <row r="21" spans="1:40" ht="12" customHeight="1" x14ac:dyDescent="0.15">
      <c r="A21" s="86"/>
      <c r="B21" s="86"/>
      <c r="C21" s="86"/>
      <c r="D21" s="86"/>
      <c r="E21" s="269"/>
      <c r="F21" s="269"/>
      <c r="G21" s="269"/>
      <c r="H21" s="269"/>
      <c r="I21" s="269"/>
      <c r="J21" s="269"/>
      <c r="K21" s="269"/>
      <c r="L21" s="269"/>
      <c r="M21" s="269"/>
      <c r="N21" s="269"/>
      <c r="O21" s="269"/>
      <c r="P21" s="269"/>
      <c r="S21" s="86"/>
      <c r="T21" s="86"/>
      <c r="U21" s="86"/>
      <c r="V21" s="86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</row>
    <row r="22" spans="1:40" ht="12" customHeight="1" x14ac:dyDescent="0.15">
      <c r="A22" s="86" t="s">
        <v>227</v>
      </c>
      <c r="B22" s="86"/>
      <c r="C22" s="86"/>
      <c r="D22" s="86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69"/>
      <c r="S22" s="86" t="s">
        <v>227</v>
      </c>
      <c r="T22" s="86"/>
      <c r="U22" s="86"/>
      <c r="V22" s="86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</row>
    <row r="23" spans="1:40" ht="12" customHeight="1" x14ac:dyDescent="0.15">
      <c r="A23" s="86"/>
      <c r="B23" s="86"/>
      <c r="C23" s="86"/>
      <c r="D23" s="86"/>
      <c r="E23" s="269"/>
      <c r="F23" s="269"/>
      <c r="G23" s="269"/>
      <c r="H23" s="269"/>
      <c r="I23" s="269"/>
      <c r="J23" s="269"/>
      <c r="K23" s="269"/>
      <c r="L23" s="269"/>
      <c r="M23" s="269"/>
      <c r="N23" s="269"/>
      <c r="O23" s="269"/>
      <c r="P23" s="269"/>
      <c r="S23" s="86"/>
      <c r="T23" s="86"/>
      <c r="U23" s="86"/>
      <c r="V23" s="86"/>
      <c r="W23" s="269"/>
      <c r="X23" s="269"/>
      <c r="Y23" s="269"/>
      <c r="Z23" s="269"/>
      <c r="AA23" s="269"/>
      <c r="AB23" s="269"/>
      <c r="AC23" s="269"/>
      <c r="AD23" s="269"/>
      <c r="AE23" s="269"/>
      <c r="AF23" s="269"/>
      <c r="AG23" s="269"/>
      <c r="AH23" s="269"/>
    </row>
    <row r="24" spans="1:40" ht="12" customHeight="1" x14ac:dyDescent="0.15">
      <c r="A24" s="86" t="s">
        <v>228</v>
      </c>
      <c r="B24" s="86"/>
      <c r="C24" s="86"/>
      <c r="D24" s="86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S24" s="86" t="s">
        <v>228</v>
      </c>
      <c r="T24" s="86"/>
      <c r="U24" s="86"/>
      <c r="V24" s="86"/>
      <c r="W24" s="269"/>
      <c r="X24" s="269"/>
      <c r="Y24" s="269"/>
      <c r="Z24" s="269"/>
      <c r="AA24" s="269"/>
      <c r="AB24" s="269"/>
      <c r="AC24" s="269"/>
      <c r="AD24" s="269"/>
      <c r="AE24" s="269"/>
      <c r="AF24" s="269"/>
      <c r="AG24" s="269"/>
      <c r="AH24" s="269"/>
    </row>
    <row r="25" spans="1:40" ht="12" customHeight="1" x14ac:dyDescent="0.15">
      <c r="A25" s="86"/>
      <c r="B25" s="86"/>
      <c r="C25" s="86"/>
      <c r="D25" s="86"/>
      <c r="E25" s="269"/>
      <c r="F25" s="269"/>
      <c r="G25" s="269"/>
      <c r="H25" s="269"/>
      <c r="I25" s="269"/>
      <c r="J25" s="269"/>
      <c r="K25" s="269"/>
      <c r="L25" s="269"/>
      <c r="M25" s="269"/>
      <c r="N25" s="269"/>
      <c r="O25" s="269"/>
      <c r="P25" s="269"/>
      <c r="S25" s="86"/>
      <c r="T25" s="86"/>
      <c r="U25" s="86"/>
      <c r="V25" s="86"/>
      <c r="W25" s="269"/>
      <c r="X25" s="269"/>
      <c r="Y25" s="269"/>
      <c r="Z25" s="269"/>
      <c r="AA25" s="269"/>
      <c r="AB25" s="269"/>
      <c r="AC25" s="269"/>
      <c r="AD25" s="269"/>
      <c r="AE25" s="269"/>
      <c r="AF25" s="269"/>
      <c r="AG25" s="269"/>
      <c r="AH25" s="269"/>
    </row>
    <row r="26" spans="1:40" ht="12" customHeight="1" x14ac:dyDescent="0.15">
      <c r="A26" s="86" t="s">
        <v>232</v>
      </c>
      <c r="B26" s="86"/>
      <c r="C26" s="86"/>
      <c r="D26" s="86"/>
      <c r="E26" s="269"/>
      <c r="F26" s="269"/>
      <c r="G26" s="269"/>
      <c r="H26" s="269"/>
      <c r="I26" s="270"/>
      <c r="J26" s="270"/>
      <c r="K26" s="270"/>
      <c r="L26" s="270"/>
      <c r="M26" s="269"/>
      <c r="N26" s="269"/>
      <c r="O26" s="269"/>
      <c r="P26" s="269"/>
      <c r="Q26" s="51"/>
      <c r="S26" s="86" t="s">
        <v>232</v>
      </c>
      <c r="T26" s="86"/>
      <c r="U26" s="86"/>
      <c r="V26" s="86"/>
      <c r="W26" s="269"/>
      <c r="X26" s="269"/>
      <c r="Y26" s="269"/>
      <c r="Z26" s="269"/>
      <c r="AA26" s="270"/>
      <c r="AB26" s="270"/>
      <c r="AC26" s="270"/>
      <c r="AD26" s="270"/>
      <c r="AE26" s="269"/>
      <c r="AF26" s="269"/>
      <c r="AG26" s="269"/>
      <c r="AH26" s="269"/>
    </row>
    <row r="27" spans="1:40" ht="12" customHeight="1" x14ac:dyDescent="0.15">
      <c r="A27" s="86"/>
      <c r="B27" s="86"/>
      <c r="C27" s="86"/>
      <c r="D27" s="86"/>
      <c r="E27" s="269"/>
      <c r="F27" s="269"/>
      <c r="G27" s="269"/>
      <c r="H27" s="269"/>
      <c r="I27" s="270"/>
      <c r="J27" s="270"/>
      <c r="K27" s="270"/>
      <c r="L27" s="270"/>
      <c r="M27" s="269"/>
      <c r="N27" s="269"/>
      <c r="O27" s="269"/>
      <c r="P27" s="269"/>
      <c r="Q27" s="51"/>
      <c r="S27" s="86"/>
      <c r="T27" s="86"/>
      <c r="U27" s="86"/>
      <c r="V27" s="86"/>
      <c r="W27" s="269"/>
      <c r="X27" s="269"/>
      <c r="Y27" s="269"/>
      <c r="Z27" s="269"/>
      <c r="AA27" s="270"/>
      <c r="AB27" s="270"/>
      <c r="AC27" s="270"/>
      <c r="AD27" s="270"/>
      <c r="AE27" s="269"/>
      <c r="AF27" s="269"/>
      <c r="AG27" s="269"/>
      <c r="AH27" s="269"/>
    </row>
    <row r="28" spans="1:40" ht="12" customHeight="1" x14ac:dyDescent="0.15">
      <c r="A28" s="86" t="s">
        <v>229</v>
      </c>
      <c r="B28" s="86"/>
      <c r="C28" s="86"/>
      <c r="D28" s="86"/>
      <c r="E28" s="269"/>
      <c r="F28" s="269"/>
      <c r="G28" s="269"/>
      <c r="H28" s="269"/>
      <c r="I28" s="270"/>
      <c r="J28" s="270"/>
      <c r="K28" s="270"/>
      <c r="L28" s="270"/>
      <c r="M28" s="269"/>
      <c r="N28" s="269"/>
      <c r="O28" s="269"/>
      <c r="P28" s="269"/>
      <c r="Q28" s="51"/>
      <c r="S28" s="86" t="s">
        <v>229</v>
      </c>
      <c r="T28" s="86"/>
      <c r="U28" s="86"/>
      <c r="V28" s="86"/>
      <c r="W28" s="269"/>
      <c r="X28" s="269"/>
      <c r="Y28" s="269"/>
      <c r="Z28" s="269"/>
      <c r="AA28" s="270"/>
      <c r="AB28" s="270"/>
      <c r="AC28" s="270"/>
      <c r="AD28" s="270"/>
      <c r="AE28" s="269"/>
      <c r="AF28" s="269"/>
      <c r="AG28" s="269"/>
      <c r="AH28" s="269"/>
    </row>
    <row r="29" spans="1:40" ht="12" customHeight="1" x14ac:dyDescent="0.15">
      <c r="A29" s="86"/>
      <c r="B29" s="86"/>
      <c r="C29" s="86"/>
      <c r="D29" s="86"/>
      <c r="E29" s="269"/>
      <c r="F29" s="269"/>
      <c r="G29" s="269"/>
      <c r="H29" s="269"/>
      <c r="I29" s="270"/>
      <c r="J29" s="270"/>
      <c r="K29" s="270"/>
      <c r="L29" s="270"/>
      <c r="M29" s="269"/>
      <c r="N29" s="269"/>
      <c r="O29" s="269"/>
      <c r="P29" s="269"/>
      <c r="Q29" s="51"/>
      <c r="S29" s="86"/>
      <c r="T29" s="86"/>
      <c r="U29" s="86"/>
      <c r="V29" s="86"/>
      <c r="W29" s="269"/>
      <c r="X29" s="269"/>
      <c r="Y29" s="269"/>
      <c r="Z29" s="269"/>
      <c r="AA29" s="270"/>
      <c r="AB29" s="270"/>
      <c r="AC29" s="270"/>
      <c r="AD29" s="270"/>
      <c r="AE29" s="269"/>
      <c r="AF29" s="269"/>
      <c r="AG29" s="269"/>
      <c r="AH29" s="269"/>
    </row>
    <row r="30" spans="1:40" ht="12" customHeight="1" x14ac:dyDescent="0.15">
      <c r="A30" s="86" t="s">
        <v>230</v>
      </c>
      <c r="B30" s="86"/>
      <c r="C30" s="86"/>
      <c r="D30" s="86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51"/>
      <c r="S30" s="86" t="s">
        <v>230</v>
      </c>
      <c r="T30" s="86"/>
      <c r="U30" s="86"/>
      <c r="V30" s="86"/>
      <c r="W30" s="269"/>
      <c r="X30" s="269"/>
      <c r="Y30" s="269"/>
      <c r="Z30" s="269"/>
      <c r="AA30" s="269"/>
      <c r="AB30" s="269"/>
      <c r="AC30" s="269"/>
      <c r="AD30" s="269"/>
      <c r="AE30" s="269"/>
      <c r="AF30" s="269"/>
      <c r="AG30" s="269"/>
      <c r="AH30" s="269"/>
    </row>
    <row r="31" spans="1:40" ht="12" customHeight="1" x14ac:dyDescent="0.15">
      <c r="A31" s="86"/>
      <c r="B31" s="86"/>
      <c r="C31" s="86"/>
      <c r="D31" s="86"/>
      <c r="E31" s="269"/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S31" s="86"/>
      <c r="T31" s="86"/>
      <c r="U31" s="86"/>
      <c r="V31" s="86"/>
      <c r="W31" s="269"/>
      <c r="X31" s="269"/>
      <c r="Y31" s="269"/>
      <c r="Z31" s="269"/>
      <c r="AA31" s="269"/>
      <c r="AB31" s="269"/>
      <c r="AC31" s="269"/>
      <c r="AD31" s="269"/>
      <c r="AE31" s="269"/>
      <c r="AF31" s="269"/>
      <c r="AG31" s="269"/>
      <c r="AH31" s="269"/>
    </row>
    <row r="32" spans="1:40" ht="12" customHeight="1" x14ac:dyDescent="0.15">
      <c r="A32" s="86" t="s">
        <v>234</v>
      </c>
      <c r="B32" s="86"/>
      <c r="C32" s="86"/>
      <c r="D32" s="86"/>
      <c r="E32" s="269"/>
      <c r="F32" s="269"/>
      <c r="G32" s="269"/>
      <c r="H32" s="269"/>
      <c r="I32" s="270"/>
      <c r="J32" s="270"/>
      <c r="K32" s="270"/>
      <c r="L32" s="270"/>
      <c r="M32" s="269"/>
      <c r="N32" s="269"/>
      <c r="O32" s="269"/>
      <c r="P32" s="269"/>
      <c r="S32" s="86" t="s">
        <v>234</v>
      </c>
      <c r="T32" s="86"/>
      <c r="U32" s="86"/>
      <c r="V32" s="86"/>
      <c r="W32" s="269"/>
      <c r="X32" s="269"/>
      <c r="Y32" s="269"/>
      <c r="Z32" s="269"/>
      <c r="AA32" s="270"/>
      <c r="AB32" s="270"/>
      <c r="AC32" s="270"/>
      <c r="AD32" s="270"/>
      <c r="AE32" s="269"/>
      <c r="AF32" s="269"/>
      <c r="AG32" s="269"/>
      <c r="AH32" s="269"/>
    </row>
    <row r="33" spans="1:38" ht="12" customHeight="1" x14ac:dyDescent="0.15">
      <c r="A33" s="86"/>
      <c r="B33" s="86"/>
      <c r="C33" s="86"/>
      <c r="D33" s="86"/>
      <c r="E33" s="269"/>
      <c r="F33" s="269"/>
      <c r="G33" s="269"/>
      <c r="H33" s="269"/>
      <c r="I33" s="270"/>
      <c r="J33" s="270"/>
      <c r="K33" s="270"/>
      <c r="L33" s="270"/>
      <c r="M33" s="269"/>
      <c r="N33" s="269"/>
      <c r="O33" s="269"/>
      <c r="P33" s="269"/>
      <c r="S33" s="86"/>
      <c r="T33" s="86"/>
      <c r="U33" s="86"/>
      <c r="V33" s="86"/>
      <c r="W33" s="269"/>
      <c r="X33" s="269"/>
      <c r="Y33" s="269"/>
      <c r="Z33" s="269"/>
      <c r="AA33" s="270"/>
      <c r="AB33" s="270"/>
      <c r="AC33" s="270"/>
      <c r="AD33" s="270"/>
      <c r="AE33" s="269"/>
      <c r="AF33" s="269"/>
      <c r="AG33" s="269"/>
      <c r="AH33" s="269"/>
    </row>
    <row r="34" spans="1:38" ht="12" customHeight="1" x14ac:dyDescent="0.15">
      <c r="A34" s="86" t="s">
        <v>235</v>
      </c>
      <c r="B34" s="86"/>
      <c r="C34" s="86"/>
      <c r="D34" s="86"/>
      <c r="E34" s="269"/>
      <c r="F34" s="269"/>
      <c r="G34" s="269"/>
      <c r="H34" s="269"/>
      <c r="I34" s="270"/>
      <c r="J34" s="270"/>
      <c r="K34" s="270"/>
      <c r="L34" s="270"/>
      <c r="M34" s="269"/>
      <c r="N34" s="269"/>
      <c r="O34" s="269"/>
      <c r="P34" s="269"/>
      <c r="S34" s="86" t="s">
        <v>235</v>
      </c>
      <c r="T34" s="86"/>
      <c r="U34" s="86"/>
      <c r="V34" s="86"/>
      <c r="W34" s="269"/>
      <c r="X34" s="269"/>
      <c r="Y34" s="269"/>
      <c r="Z34" s="269"/>
      <c r="AA34" s="270"/>
      <c r="AB34" s="270"/>
      <c r="AC34" s="270"/>
      <c r="AD34" s="270"/>
      <c r="AE34" s="269"/>
      <c r="AF34" s="269"/>
      <c r="AG34" s="269"/>
      <c r="AH34" s="269"/>
    </row>
    <row r="35" spans="1:38" x14ac:dyDescent="0.15">
      <c r="A35" s="86"/>
      <c r="B35" s="86"/>
      <c r="C35" s="86"/>
      <c r="D35" s="86"/>
      <c r="E35" s="269"/>
      <c r="F35" s="269"/>
      <c r="G35" s="269"/>
      <c r="H35" s="269"/>
      <c r="I35" s="270"/>
      <c r="J35" s="270"/>
      <c r="K35" s="270"/>
      <c r="L35" s="270"/>
      <c r="M35" s="269"/>
      <c r="N35" s="269"/>
      <c r="O35" s="269"/>
      <c r="P35" s="269"/>
      <c r="S35" s="86"/>
      <c r="T35" s="86"/>
      <c r="U35" s="86"/>
      <c r="V35" s="86"/>
      <c r="W35" s="269"/>
      <c r="X35" s="269"/>
      <c r="Y35" s="269"/>
      <c r="Z35" s="269"/>
      <c r="AA35" s="270"/>
      <c r="AB35" s="270"/>
      <c r="AC35" s="270"/>
      <c r="AD35" s="270"/>
      <c r="AE35" s="269"/>
      <c r="AF35" s="269"/>
      <c r="AG35" s="269"/>
      <c r="AH35" s="269"/>
    </row>
    <row r="36" spans="1:38" x14ac:dyDescent="0.15">
      <c r="A36" s="86" t="s">
        <v>231</v>
      </c>
      <c r="B36" s="86"/>
      <c r="C36" s="86"/>
      <c r="D36" s="86"/>
      <c r="E36" s="269"/>
      <c r="F36" s="269"/>
      <c r="G36" s="269"/>
      <c r="H36" s="269"/>
      <c r="I36" s="270"/>
      <c r="J36" s="270"/>
      <c r="K36" s="270"/>
      <c r="L36" s="270"/>
      <c r="M36" s="269"/>
      <c r="N36" s="269"/>
      <c r="O36" s="269"/>
      <c r="P36" s="269"/>
      <c r="S36" s="86" t="s">
        <v>231</v>
      </c>
      <c r="T36" s="86"/>
      <c r="U36" s="86"/>
      <c r="V36" s="86"/>
      <c r="W36" s="269"/>
      <c r="X36" s="269"/>
      <c r="Y36" s="269"/>
      <c r="Z36" s="269"/>
      <c r="AA36" s="270"/>
      <c r="AB36" s="270"/>
      <c r="AC36" s="270"/>
      <c r="AD36" s="270"/>
      <c r="AE36" s="269"/>
      <c r="AF36" s="269"/>
      <c r="AG36" s="269"/>
      <c r="AH36" s="269"/>
    </row>
    <row r="37" spans="1:38" x14ac:dyDescent="0.15">
      <c r="A37" s="86"/>
      <c r="B37" s="86"/>
      <c r="C37" s="86"/>
      <c r="D37" s="86"/>
      <c r="E37" s="269"/>
      <c r="F37" s="269"/>
      <c r="G37" s="269"/>
      <c r="H37" s="269"/>
      <c r="I37" s="270"/>
      <c r="J37" s="270"/>
      <c r="K37" s="270"/>
      <c r="L37" s="270"/>
      <c r="M37" s="269"/>
      <c r="N37" s="269"/>
      <c r="O37" s="269"/>
      <c r="P37" s="269"/>
      <c r="S37" s="86"/>
      <c r="T37" s="86"/>
      <c r="U37" s="86"/>
      <c r="V37" s="86"/>
      <c r="W37" s="269"/>
      <c r="X37" s="269"/>
      <c r="Y37" s="269"/>
      <c r="Z37" s="269"/>
      <c r="AA37" s="270"/>
      <c r="AB37" s="270"/>
      <c r="AC37" s="270"/>
      <c r="AD37" s="270"/>
      <c r="AE37" s="269"/>
      <c r="AF37" s="269"/>
      <c r="AG37" s="269"/>
      <c r="AH37" s="269"/>
    </row>
    <row r="38" spans="1:38" x14ac:dyDescent="0.15">
      <c r="A38" s="86" t="s">
        <v>233</v>
      </c>
      <c r="B38" s="86"/>
      <c r="C38" s="86"/>
      <c r="D38" s="86"/>
      <c r="E38" s="269"/>
      <c r="F38" s="269"/>
      <c r="G38" s="269"/>
      <c r="H38" s="269"/>
      <c r="I38" s="270"/>
      <c r="J38" s="270"/>
      <c r="K38" s="270"/>
      <c r="L38" s="270"/>
      <c r="M38" s="269"/>
      <c r="N38" s="269"/>
      <c r="O38" s="269"/>
      <c r="P38" s="269"/>
      <c r="S38" s="86" t="s">
        <v>233</v>
      </c>
      <c r="T38" s="86"/>
      <c r="U38" s="86"/>
      <c r="V38" s="86"/>
      <c r="W38" s="269"/>
      <c r="X38" s="269"/>
      <c r="Y38" s="269"/>
      <c r="Z38" s="269"/>
      <c r="AA38" s="270"/>
      <c r="AB38" s="270"/>
      <c r="AC38" s="270"/>
      <c r="AD38" s="270"/>
      <c r="AE38" s="269"/>
      <c r="AF38" s="269"/>
      <c r="AG38" s="269"/>
      <c r="AH38" s="269"/>
    </row>
    <row r="39" spans="1:38" x14ac:dyDescent="0.15">
      <c r="A39" s="86"/>
      <c r="B39" s="86"/>
      <c r="C39" s="86"/>
      <c r="D39" s="86"/>
      <c r="E39" s="269"/>
      <c r="F39" s="269"/>
      <c r="G39" s="269"/>
      <c r="H39" s="269"/>
      <c r="I39" s="270"/>
      <c r="J39" s="270"/>
      <c r="K39" s="270"/>
      <c r="L39" s="270"/>
      <c r="M39" s="269"/>
      <c r="N39" s="269"/>
      <c r="O39" s="269"/>
      <c r="P39" s="269"/>
      <c r="S39" s="86"/>
      <c r="T39" s="86"/>
      <c r="U39" s="86"/>
      <c r="V39" s="86"/>
      <c r="W39" s="269"/>
      <c r="X39" s="269"/>
      <c r="Y39" s="269"/>
      <c r="Z39" s="269"/>
      <c r="AA39" s="270"/>
      <c r="AB39" s="270"/>
      <c r="AC39" s="270"/>
      <c r="AD39" s="270"/>
      <c r="AE39" s="269"/>
      <c r="AF39" s="269"/>
      <c r="AG39" s="269"/>
      <c r="AH39" s="269"/>
    </row>
    <row r="40" spans="1:38" ht="13.5" customHeight="1" x14ac:dyDescent="0.15">
      <c r="A40" s="274" t="s">
        <v>236</v>
      </c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6"/>
      <c r="M40" s="86">
        <f>SUM(M20:P39)</f>
        <v>0</v>
      </c>
      <c r="N40" s="86"/>
      <c r="O40" s="86"/>
      <c r="P40" s="86"/>
      <c r="S40" s="274" t="s">
        <v>236</v>
      </c>
      <c r="T40" s="275"/>
      <c r="U40" s="275"/>
      <c r="V40" s="275"/>
      <c r="W40" s="275"/>
      <c r="X40" s="275"/>
      <c r="Y40" s="275"/>
      <c r="Z40" s="275"/>
      <c r="AA40" s="275"/>
      <c r="AB40" s="275"/>
      <c r="AC40" s="275"/>
      <c r="AD40" s="276"/>
      <c r="AE40" s="86">
        <f>SUM(AE20:AH39)</f>
        <v>0</v>
      </c>
      <c r="AF40" s="86"/>
      <c r="AG40" s="86"/>
      <c r="AH40" s="86"/>
    </row>
    <row r="41" spans="1:38" ht="13.5" customHeight="1" x14ac:dyDescent="0.15">
      <c r="A41" s="277"/>
      <c r="B41" s="278"/>
      <c r="C41" s="278"/>
      <c r="D41" s="278"/>
      <c r="E41" s="278"/>
      <c r="F41" s="278"/>
      <c r="G41" s="278"/>
      <c r="H41" s="278"/>
      <c r="I41" s="278"/>
      <c r="J41" s="278"/>
      <c r="K41" s="278"/>
      <c r="L41" s="279"/>
      <c r="M41" s="86"/>
      <c r="N41" s="86"/>
      <c r="O41" s="86"/>
      <c r="P41" s="86"/>
      <c r="S41" s="277"/>
      <c r="T41" s="278"/>
      <c r="U41" s="278"/>
      <c r="V41" s="278"/>
      <c r="W41" s="278"/>
      <c r="X41" s="278"/>
      <c r="Y41" s="278"/>
      <c r="Z41" s="278"/>
      <c r="AA41" s="278"/>
      <c r="AB41" s="278"/>
      <c r="AC41" s="278"/>
      <c r="AD41" s="279"/>
      <c r="AE41" s="86"/>
      <c r="AF41" s="86"/>
      <c r="AG41" s="86"/>
      <c r="AH41" s="86"/>
    </row>
    <row r="43" spans="1:38" x14ac:dyDescent="0.15">
      <c r="A43" s="268" t="s">
        <v>238</v>
      </c>
      <c r="B43" s="268"/>
      <c r="C43" s="268"/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68"/>
      <c r="V43" s="268"/>
      <c r="W43" s="268"/>
      <c r="X43" s="268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L43" s="83"/>
    </row>
    <row r="44" spans="1:38" x14ac:dyDescent="0.15">
      <c r="A44" s="268"/>
      <c r="B44" s="268"/>
      <c r="C44" s="268"/>
      <c r="D44" s="268"/>
      <c r="E44" s="268"/>
      <c r="F44" s="268"/>
      <c r="G44" s="268"/>
      <c r="H44" s="268"/>
      <c r="I44" s="268"/>
      <c r="J44" s="268"/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</row>
    <row r="45" spans="1:38" x14ac:dyDescent="0.15">
      <c r="A45" s="283" t="s">
        <v>0</v>
      </c>
      <c r="B45" s="283"/>
      <c r="C45" s="283"/>
      <c r="D45" s="280"/>
      <c r="E45" s="280"/>
      <c r="F45" s="280"/>
      <c r="G45" s="280"/>
      <c r="H45" s="280"/>
      <c r="I45" s="280"/>
      <c r="J45" s="280"/>
      <c r="K45" s="280"/>
      <c r="L45" s="280"/>
      <c r="M45" s="281" t="s">
        <v>4</v>
      </c>
      <c r="N45" s="281"/>
      <c r="O45" s="280"/>
      <c r="P45" s="280"/>
      <c r="Q45" s="51"/>
      <c r="S45" s="283" t="s">
        <v>0</v>
      </c>
      <c r="T45" s="283"/>
      <c r="U45" s="283"/>
      <c r="V45" s="280"/>
      <c r="W45" s="280"/>
      <c r="X45" s="280"/>
      <c r="Y45" s="280"/>
      <c r="Z45" s="280"/>
      <c r="AA45" s="280"/>
      <c r="AB45" s="280"/>
      <c r="AC45" s="280"/>
      <c r="AD45" s="280"/>
      <c r="AE45" s="281" t="s">
        <v>4</v>
      </c>
      <c r="AF45" s="281"/>
      <c r="AG45" s="280"/>
      <c r="AH45" s="280"/>
    </row>
    <row r="46" spans="1:38" x14ac:dyDescent="0.15">
      <c r="A46" s="283"/>
      <c r="B46" s="283"/>
      <c r="C46" s="283"/>
      <c r="D46" s="280"/>
      <c r="E46" s="280"/>
      <c r="F46" s="280"/>
      <c r="G46" s="280"/>
      <c r="H46" s="280"/>
      <c r="I46" s="280"/>
      <c r="J46" s="280"/>
      <c r="K46" s="280"/>
      <c r="L46" s="280"/>
      <c r="M46" s="281"/>
      <c r="N46" s="281"/>
      <c r="O46" s="280"/>
      <c r="P46" s="280"/>
      <c r="Q46" s="51"/>
      <c r="S46" s="283"/>
      <c r="T46" s="283"/>
      <c r="U46" s="283"/>
      <c r="V46" s="280"/>
      <c r="W46" s="280"/>
      <c r="X46" s="280"/>
      <c r="Y46" s="280"/>
      <c r="Z46" s="280"/>
      <c r="AA46" s="280"/>
      <c r="AB46" s="280"/>
      <c r="AC46" s="280"/>
      <c r="AD46" s="280"/>
      <c r="AE46" s="281"/>
      <c r="AF46" s="281"/>
      <c r="AG46" s="280"/>
      <c r="AH46" s="280"/>
    </row>
    <row r="47" spans="1:38" x14ac:dyDescent="0.15">
      <c r="A47" s="282" t="s">
        <v>50</v>
      </c>
      <c r="B47" s="282"/>
      <c r="C47" s="282"/>
      <c r="D47" s="280"/>
      <c r="E47" s="280"/>
      <c r="F47" s="280"/>
      <c r="G47" s="280"/>
      <c r="H47" s="280"/>
      <c r="I47" s="280"/>
      <c r="J47" s="280"/>
      <c r="K47" s="280"/>
      <c r="L47" s="280"/>
      <c r="M47" s="281"/>
      <c r="N47" s="281"/>
      <c r="O47" s="280"/>
      <c r="P47" s="280"/>
      <c r="Q47" s="51"/>
      <c r="S47" s="282" t="s">
        <v>50</v>
      </c>
      <c r="T47" s="282"/>
      <c r="U47" s="282"/>
      <c r="V47" s="280"/>
      <c r="W47" s="280"/>
      <c r="X47" s="280"/>
      <c r="Y47" s="280"/>
      <c r="Z47" s="280"/>
      <c r="AA47" s="280"/>
      <c r="AB47" s="280"/>
      <c r="AC47" s="280"/>
      <c r="AD47" s="280"/>
      <c r="AE47" s="281"/>
      <c r="AF47" s="281"/>
      <c r="AG47" s="280"/>
      <c r="AH47" s="280"/>
    </row>
    <row r="48" spans="1:38" x14ac:dyDescent="0.15">
      <c r="A48" s="282"/>
      <c r="B48" s="282"/>
      <c r="C48" s="282"/>
      <c r="D48" s="280"/>
      <c r="E48" s="280"/>
      <c r="F48" s="280"/>
      <c r="G48" s="280"/>
      <c r="H48" s="280"/>
      <c r="I48" s="280"/>
      <c r="J48" s="280"/>
      <c r="K48" s="280"/>
      <c r="L48" s="280"/>
      <c r="M48" s="281"/>
      <c r="N48" s="281"/>
      <c r="O48" s="280"/>
      <c r="P48" s="280"/>
      <c r="Q48" s="51"/>
      <c r="S48" s="282"/>
      <c r="T48" s="282"/>
      <c r="U48" s="282"/>
      <c r="V48" s="280"/>
      <c r="W48" s="280"/>
      <c r="X48" s="280"/>
      <c r="Y48" s="280"/>
      <c r="Z48" s="280"/>
      <c r="AA48" s="280"/>
      <c r="AB48" s="280"/>
      <c r="AC48" s="280"/>
      <c r="AD48" s="280"/>
      <c r="AE48" s="281"/>
      <c r="AF48" s="281"/>
      <c r="AG48" s="280"/>
      <c r="AH48" s="280"/>
    </row>
    <row r="49" spans="1:34" x14ac:dyDescent="0.15">
      <c r="A49" s="284"/>
      <c r="B49" s="284"/>
      <c r="C49" s="284"/>
      <c r="D49" s="284"/>
      <c r="E49" s="284" t="s">
        <v>224</v>
      </c>
      <c r="F49" s="284"/>
      <c r="G49" s="284"/>
      <c r="H49" s="284"/>
      <c r="I49" s="284" t="s">
        <v>225</v>
      </c>
      <c r="J49" s="284"/>
      <c r="K49" s="284"/>
      <c r="L49" s="284"/>
      <c r="M49" s="284" t="s">
        <v>226</v>
      </c>
      <c r="N49" s="284"/>
      <c r="O49" s="284"/>
      <c r="P49" s="284"/>
      <c r="S49" s="284"/>
      <c r="T49" s="284"/>
      <c r="U49" s="284"/>
      <c r="V49" s="284"/>
      <c r="W49" s="284" t="s">
        <v>224</v>
      </c>
      <c r="X49" s="284"/>
      <c r="Y49" s="284"/>
      <c r="Z49" s="284"/>
      <c r="AA49" s="284" t="s">
        <v>225</v>
      </c>
      <c r="AB49" s="284"/>
      <c r="AC49" s="284"/>
      <c r="AD49" s="284"/>
      <c r="AE49" s="284" t="s">
        <v>226</v>
      </c>
      <c r="AF49" s="284"/>
      <c r="AG49" s="284"/>
      <c r="AH49" s="284"/>
    </row>
    <row r="50" spans="1:34" x14ac:dyDescent="0.15">
      <c r="A50" s="284"/>
      <c r="B50" s="284"/>
      <c r="C50" s="284"/>
      <c r="D50" s="284"/>
      <c r="E50" s="284"/>
      <c r="F50" s="284"/>
      <c r="G50" s="284"/>
      <c r="H50" s="284"/>
      <c r="I50" s="284"/>
      <c r="J50" s="284"/>
      <c r="K50" s="284"/>
      <c r="L50" s="284"/>
      <c r="M50" s="284"/>
      <c r="N50" s="284"/>
      <c r="O50" s="284"/>
      <c r="P50" s="284"/>
      <c r="S50" s="284"/>
      <c r="T50" s="284"/>
      <c r="U50" s="284"/>
      <c r="V50" s="284"/>
      <c r="W50" s="284"/>
      <c r="X50" s="284"/>
      <c r="Y50" s="284"/>
      <c r="Z50" s="284"/>
      <c r="AA50" s="284"/>
      <c r="AB50" s="284"/>
      <c r="AC50" s="284"/>
      <c r="AD50" s="284"/>
      <c r="AE50" s="284"/>
      <c r="AF50" s="284"/>
      <c r="AG50" s="284"/>
      <c r="AH50" s="284"/>
    </row>
    <row r="51" spans="1:34" x14ac:dyDescent="0.15">
      <c r="A51" s="284" t="s">
        <v>239</v>
      </c>
      <c r="B51" s="284"/>
      <c r="C51" s="284"/>
      <c r="D51" s="284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P51" s="280"/>
      <c r="S51" s="284" t="s">
        <v>239</v>
      </c>
      <c r="T51" s="284"/>
      <c r="U51" s="284"/>
      <c r="V51" s="284"/>
      <c r="W51" s="280"/>
      <c r="X51" s="280"/>
      <c r="Y51" s="280"/>
      <c r="Z51" s="280"/>
      <c r="AA51" s="280"/>
      <c r="AB51" s="280"/>
      <c r="AC51" s="280"/>
      <c r="AD51" s="280"/>
      <c r="AE51" s="280"/>
      <c r="AF51" s="280"/>
      <c r="AG51" s="280"/>
      <c r="AH51" s="280"/>
    </row>
    <row r="52" spans="1:34" x14ac:dyDescent="0.15">
      <c r="A52" s="284"/>
      <c r="B52" s="284"/>
      <c r="C52" s="284"/>
      <c r="D52" s="284"/>
      <c r="E52" s="280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280"/>
      <c r="S52" s="284"/>
      <c r="T52" s="284"/>
      <c r="U52" s="284"/>
      <c r="V52" s="284"/>
      <c r="W52" s="280"/>
      <c r="X52" s="280"/>
      <c r="Y52" s="280"/>
      <c r="Z52" s="280"/>
      <c r="AA52" s="280"/>
      <c r="AB52" s="280"/>
      <c r="AC52" s="280"/>
      <c r="AD52" s="280"/>
      <c r="AE52" s="280"/>
      <c r="AF52" s="280"/>
      <c r="AG52" s="280"/>
      <c r="AH52" s="280"/>
    </row>
    <row r="53" spans="1:34" x14ac:dyDescent="0.15">
      <c r="A53" s="284" t="s">
        <v>240</v>
      </c>
      <c r="B53" s="284"/>
      <c r="C53" s="284"/>
      <c r="D53" s="284"/>
      <c r="E53" s="280"/>
      <c r="F53" s="280"/>
      <c r="G53" s="280"/>
      <c r="H53" s="280"/>
      <c r="I53" s="285"/>
      <c r="J53" s="285"/>
      <c r="K53" s="285"/>
      <c r="L53" s="285"/>
      <c r="M53" s="280"/>
      <c r="N53" s="280"/>
      <c r="O53" s="280"/>
      <c r="P53" s="280"/>
      <c r="S53" s="284" t="s">
        <v>240</v>
      </c>
      <c r="T53" s="284"/>
      <c r="U53" s="284"/>
      <c r="V53" s="284"/>
      <c r="W53" s="280"/>
      <c r="X53" s="280"/>
      <c r="Y53" s="280"/>
      <c r="Z53" s="280"/>
      <c r="AA53" s="285"/>
      <c r="AB53" s="285"/>
      <c r="AC53" s="285"/>
      <c r="AD53" s="285"/>
      <c r="AE53" s="280"/>
      <c r="AF53" s="280"/>
      <c r="AG53" s="280"/>
      <c r="AH53" s="280"/>
    </row>
    <row r="54" spans="1:34" x14ac:dyDescent="0.15">
      <c r="A54" s="284"/>
      <c r="B54" s="284"/>
      <c r="C54" s="284"/>
      <c r="D54" s="284"/>
      <c r="E54" s="280"/>
      <c r="F54" s="280"/>
      <c r="G54" s="280"/>
      <c r="H54" s="280"/>
      <c r="I54" s="285"/>
      <c r="J54" s="285"/>
      <c r="K54" s="285"/>
      <c r="L54" s="285"/>
      <c r="M54" s="280"/>
      <c r="N54" s="280"/>
      <c r="O54" s="280"/>
      <c r="P54" s="280"/>
      <c r="S54" s="284"/>
      <c r="T54" s="284"/>
      <c r="U54" s="284"/>
      <c r="V54" s="284"/>
      <c r="W54" s="280"/>
      <c r="X54" s="280"/>
      <c r="Y54" s="280"/>
      <c r="Z54" s="280"/>
      <c r="AA54" s="285"/>
      <c r="AB54" s="285"/>
      <c r="AC54" s="285"/>
      <c r="AD54" s="285"/>
      <c r="AE54" s="280"/>
      <c r="AF54" s="280"/>
      <c r="AG54" s="280"/>
      <c r="AH54" s="280"/>
    </row>
    <row r="55" spans="1:34" x14ac:dyDescent="0.15">
      <c r="A55" s="284" t="s">
        <v>228</v>
      </c>
      <c r="B55" s="284"/>
      <c r="C55" s="284"/>
      <c r="D55" s="284"/>
      <c r="E55" s="280"/>
      <c r="F55" s="280"/>
      <c r="G55" s="280"/>
      <c r="H55" s="280"/>
      <c r="I55" s="285"/>
      <c r="J55" s="285"/>
      <c r="K55" s="285"/>
      <c r="L55" s="285"/>
      <c r="M55" s="280"/>
      <c r="N55" s="280"/>
      <c r="O55" s="280"/>
      <c r="P55" s="280"/>
      <c r="S55" s="284" t="s">
        <v>228</v>
      </c>
      <c r="T55" s="284"/>
      <c r="U55" s="284"/>
      <c r="V55" s="284"/>
      <c r="W55" s="280"/>
      <c r="X55" s="280"/>
      <c r="Y55" s="280"/>
      <c r="Z55" s="280"/>
      <c r="AA55" s="285"/>
      <c r="AB55" s="285"/>
      <c r="AC55" s="285"/>
      <c r="AD55" s="285"/>
      <c r="AE55" s="280"/>
      <c r="AF55" s="280"/>
      <c r="AG55" s="280"/>
      <c r="AH55" s="280"/>
    </row>
    <row r="56" spans="1:34" x14ac:dyDescent="0.15">
      <c r="A56" s="284"/>
      <c r="B56" s="284"/>
      <c r="C56" s="284"/>
      <c r="D56" s="284"/>
      <c r="E56" s="280"/>
      <c r="F56" s="280"/>
      <c r="G56" s="280"/>
      <c r="H56" s="280"/>
      <c r="I56" s="285"/>
      <c r="J56" s="285"/>
      <c r="K56" s="285"/>
      <c r="L56" s="285"/>
      <c r="M56" s="280"/>
      <c r="N56" s="280"/>
      <c r="O56" s="280"/>
      <c r="P56" s="280"/>
      <c r="S56" s="284"/>
      <c r="T56" s="284"/>
      <c r="U56" s="284"/>
      <c r="V56" s="284"/>
      <c r="W56" s="280"/>
      <c r="X56" s="280"/>
      <c r="Y56" s="280"/>
      <c r="Z56" s="280"/>
      <c r="AA56" s="285"/>
      <c r="AB56" s="285"/>
      <c r="AC56" s="285"/>
      <c r="AD56" s="285"/>
      <c r="AE56" s="280"/>
      <c r="AF56" s="280"/>
      <c r="AG56" s="280"/>
      <c r="AH56" s="280"/>
    </row>
    <row r="57" spans="1:34" x14ac:dyDescent="0.15">
      <c r="A57" s="284" t="s">
        <v>241</v>
      </c>
      <c r="B57" s="284"/>
      <c r="C57" s="284"/>
      <c r="D57" s="284"/>
      <c r="E57" s="280"/>
      <c r="F57" s="280"/>
      <c r="G57" s="280"/>
      <c r="H57" s="280"/>
      <c r="I57" s="280"/>
      <c r="J57" s="280"/>
      <c r="K57" s="280"/>
      <c r="L57" s="280"/>
      <c r="M57" s="280"/>
      <c r="N57" s="280"/>
      <c r="O57" s="280"/>
      <c r="P57" s="280"/>
      <c r="Q57" s="51"/>
      <c r="S57" s="284" t="s">
        <v>241</v>
      </c>
      <c r="T57" s="284"/>
      <c r="U57" s="284"/>
      <c r="V57" s="284"/>
      <c r="W57" s="280"/>
      <c r="X57" s="280"/>
      <c r="Y57" s="280"/>
      <c r="Z57" s="280"/>
      <c r="AA57" s="280"/>
      <c r="AB57" s="280"/>
      <c r="AC57" s="280"/>
      <c r="AD57" s="280"/>
      <c r="AE57" s="280"/>
      <c r="AF57" s="280"/>
      <c r="AG57" s="280"/>
      <c r="AH57" s="280"/>
    </row>
    <row r="58" spans="1:34" x14ac:dyDescent="0.15">
      <c r="A58" s="284"/>
      <c r="B58" s="284"/>
      <c r="C58" s="284"/>
      <c r="D58" s="284"/>
      <c r="E58" s="280"/>
      <c r="F58" s="280"/>
      <c r="G58" s="280"/>
      <c r="H58" s="280"/>
      <c r="I58" s="280"/>
      <c r="J58" s="280"/>
      <c r="K58" s="280"/>
      <c r="L58" s="280"/>
      <c r="M58" s="280"/>
      <c r="N58" s="280"/>
      <c r="O58" s="280"/>
      <c r="P58" s="280"/>
      <c r="Q58" s="51"/>
      <c r="S58" s="284"/>
      <c r="T58" s="284"/>
      <c r="U58" s="284"/>
      <c r="V58" s="284"/>
      <c r="W58" s="280"/>
      <c r="X58" s="280"/>
      <c r="Y58" s="280"/>
      <c r="Z58" s="280"/>
      <c r="AA58" s="280"/>
      <c r="AB58" s="280"/>
      <c r="AC58" s="280"/>
      <c r="AD58" s="280"/>
      <c r="AE58" s="280"/>
      <c r="AF58" s="280"/>
      <c r="AG58" s="280"/>
      <c r="AH58" s="280"/>
    </row>
    <row r="59" spans="1:34" x14ac:dyDescent="0.15">
      <c r="A59" s="284" t="s">
        <v>242</v>
      </c>
      <c r="B59" s="284"/>
      <c r="C59" s="284"/>
      <c r="D59" s="284"/>
      <c r="E59" s="280"/>
      <c r="F59" s="280"/>
      <c r="G59" s="280"/>
      <c r="H59" s="280"/>
      <c r="I59" s="280"/>
      <c r="J59" s="280"/>
      <c r="K59" s="280"/>
      <c r="L59" s="280"/>
      <c r="M59" s="280"/>
      <c r="N59" s="280"/>
      <c r="O59" s="280"/>
      <c r="P59" s="280"/>
      <c r="S59" s="284" t="s">
        <v>242</v>
      </c>
      <c r="T59" s="284"/>
      <c r="U59" s="284"/>
      <c r="V59" s="284"/>
      <c r="W59" s="280"/>
      <c r="X59" s="280"/>
      <c r="Y59" s="280"/>
      <c r="Z59" s="280"/>
      <c r="AA59" s="280"/>
      <c r="AB59" s="280"/>
      <c r="AC59" s="280"/>
      <c r="AD59" s="280"/>
      <c r="AE59" s="280"/>
      <c r="AF59" s="280"/>
      <c r="AG59" s="280"/>
      <c r="AH59" s="280"/>
    </row>
    <row r="60" spans="1:34" x14ac:dyDescent="0.15">
      <c r="A60" s="284"/>
      <c r="B60" s="284"/>
      <c r="C60" s="284"/>
      <c r="D60" s="284"/>
      <c r="E60" s="280"/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280"/>
      <c r="S60" s="284"/>
      <c r="T60" s="284"/>
      <c r="U60" s="284"/>
      <c r="V60" s="284"/>
      <c r="W60" s="280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</row>
    <row r="61" spans="1:34" x14ac:dyDescent="0.15">
      <c r="A61" s="284" t="s">
        <v>231</v>
      </c>
      <c r="B61" s="284"/>
      <c r="C61" s="284"/>
      <c r="D61" s="284"/>
      <c r="E61" s="280"/>
      <c r="F61" s="280"/>
      <c r="G61" s="280"/>
      <c r="H61" s="280"/>
      <c r="I61" s="285"/>
      <c r="J61" s="285"/>
      <c r="K61" s="285"/>
      <c r="L61" s="285"/>
      <c r="M61" s="280"/>
      <c r="N61" s="280"/>
      <c r="O61" s="280"/>
      <c r="P61" s="280"/>
      <c r="S61" s="284" t="s">
        <v>231</v>
      </c>
      <c r="T61" s="284"/>
      <c r="U61" s="284"/>
      <c r="V61" s="284"/>
      <c r="W61" s="280"/>
      <c r="X61" s="280"/>
      <c r="Y61" s="280"/>
      <c r="Z61" s="280"/>
      <c r="AA61" s="285"/>
      <c r="AB61" s="285"/>
      <c r="AC61" s="285"/>
      <c r="AD61" s="285"/>
      <c r="AE61" s="280"/>
      <c r="AF61" s="280"/>
      <c r="AG61" s="280"/>
      <c r="AH61" s="280"/>
    </row>
    <row r="62" spans="1:34" x14ac:dyDescent="0.15">
      <c r="A62" s="284"/>
      <c r="B62" s="284"/>
      <c r="C62" s="284"/>
      <c r="D62" s="284"/>
      <c r="E62" s="280"/>
      <c r="F62" s="280"/>
      <c r="G62" s="280"/>
      <c r="H62" s="280"/>
      <c r="I62" s="285"/>
      <c r="J62" s="285"/>
      <c r="K62" s="285"/>
      <c r="L62" s="285"/>
      <c r="M62" s="280"/>
      <c r="N62" s="280"/>
      <c r="O62" s="280"/>
      <c r="P62" s="280"/>
      <c r="S62" s="284"/>
      <c r="T62" s="284"/>
      <c r="U62" s="284"/>
      <c r="V62" s="284"/>
      <c r="W62" s="280"/>
      <c r="X62" s="280"/>
      <c r="Y62" s="280"/>
      <c r="Z62" s="280"/>
      <c r="AA62" s="285"/>
      <c r="AB62" s="285"/>
      <c r="AC62" s="285"/>
      <c r="AD62" s="285"/>
      <c r="AE62" s="280"/>
      <c r="AF62" s="280"/>
      <c r="AG62" s="280"/>
      <c r="AH62" s="280"/>
    </row>
    <row r="63" spans="1:34" x14ac:dyDescent="0.15">
      <c r="A63" s="284" t="s">
        <v>243</v>
      </c>
      <c r="B63" s="284"/>
      <c r="C63" s="284"/>
      <c r="D63" s="284"/>
      <c r="E63" s="280"/>
      <c r="F63" s="280"/>
      <c r="G63" s="280"/>
      <c r="H63" s="280"/>
      <c r="I63" s="285"/>
      <c r="J63" s="285"/>
      <c r="K63" s="285"/>
      <c r="L63" s="285"/>
      <c r="M63" s="280"/>
      <c r="N63" s="280"/>
      <c r="O63" s="280"/>
      <c r="P63" s="280"/>
      <c r="S63" s="284" t="s">
        <v>243</v>
      </c>
      <c r="T63" s="284"/>
      <c r="U63" s="284"/>
      <c r="V63" s="284"/>
      <c r="W63" s="280"/>
      <c r="X63" s="280"/>
      <c r="Y63" s="280"/>
      <c r="Z63" s="280"/>
      <c r="AA63" s="285"/>
      <c r="AB63" s="285"/>
      <c r="AC63" s="285"/>
      <c r="AD63" s="285"/>
      <c r="AE63" s="280"/>
      <c r="AF63" s="280"/>
      <c r="AG63" s="280"/>
      <c r="AH63" s="280"/>
    </row>
    <row r="64" spans="1:34" x14ac:dyDescent="0.15">
      <c r="A64" s="284"/>
      <c r="B64" s="284"/>
      <c r="C64" s="284"/>
      <c r="D64" s="284"/>
      <c r="E64" s="280"/>
      <c r="F64" s="280"/>
      <c r="G64" s="280"/>
      <c r="H64" s="280"/>
      <c r="I64" s="285"/>
      <c r="J64" s="285"/>
      <c r="K64" s="285"/>
      <c r="L64" s="285"/>
      <c r="M64" s="280"/>
      <c r="N64" s="280"/>
      <c r="O64" s="280"/>
      <c r="P64" s="280"/>
      <c r="S64" s="284"/>
      <c r="T64" s="284"/>
      <c r="U64" s="284"/>
      <c r="V64" s="284"/>
      <c r="W64" s="280"/>
      <c r="X64" s="280"/>
      <c r="Y64" s="280"/>
      <c r="Z64" s="280"/>
      <c r="AA64" s="285"/>
      <c r="AB64" s="285"/>
      <c r="AC64" s="285"/>
      <c r="AD64" s="285"/>
      <c r="AE64" s="280"/>
      <c r="AF64" s="280"/>
      <c r="AG64" s="280"/>
      <c r="AH64" s="280"/>
    </row>
    <row r="65" spans="1:34" x14ac:dyDescent="0.15">
      <c r="A65" s="286" t="s">
        <v>236</v>
      </c>
      <c r="B65" s="287"/>
      <c r="C65" s="287"/>
      <c r="D65" s="287"/>
      <c r="E65" s="287"/>
      <c r="F65" s="287"/>
      <c r="G65" s="287"/>
      <c r="H65" s="287"/>
      <c r="I65" s="287"/>
      <c r="J65" s="287"/>
      <c r="K65" s="287"/>
      <c r="L65" s="288"/>
      <c r="M65" s="284">
        <f>SUM(M51:P64)</f>
        <v>0</v>
      </c>
      <c r="N65" s="284"/>
      <c r="O65" s="284"/>
      <c r="P65" s="284"/>
      <c r="S65" s="286" t="s">
        <v>236</v>
      </c>
      <c r="T65" s="287"/>
      <c r="U65" s="287"/>
      <c r="V65" s="287"/>
      <c r="W65" s="287"/>
      <c r="X65" s="287"/>
      <c r="Y65" s="287"/>
      <c r="Z65" s="287"/>
      <c r="AA65" s="287"/>
      <c r="AB65" s="287"/>
      <c r="AC65" s="287"/>
      <c r="AD65" s="288"/>
      <c r="AE65" s="284">
        <f>SUM(AE51:AH64)</f>
        <v>0</v>
      </c>
      <c r="AF65" s="284"/>
      <c r="AG65" s="284"/>
      <c r="AH65" s="284"/>
    </row>
    <row r="66" spans="1:34" x14ac:dyDescent="0.15">
      <c r="A66" s="289"/>
      <c r="B66" s="290"/>
      <c r="C66" s="290"/>
      <c r="D66" s="290"/>
      <c r="E66" s="290"/>
      <c r="F66" s="290"/>
      <c r="G66" s="290"/>
      <c r="H66" s="290"/>
      <c r="I66" s="290"/>
      <c r="J66" s="290"/>
      <c r="K66" s="290"/>
      <c r="L66" s="291"/>
      <c r="M66" s="284"/>
      <c r="N66" s="284"/>
      <c r="O66" s="284"/>
      <c r="P66" s="284"/>
      <c r="S66" s="289"/>
      <c r="T66" s="290"/>
      <c r="U66" s="290"/>
      <c r="V66" s="290"/>
      <c r="W66" s="290"/>
      <c r="X66" s="290"/>
      <c r="Y66" s="290"/>
      <c r="Z66" s="290"/>
      <c r="AA66" s="290"/>
      <c r="AB66" s="290"/>
      <c r="AC66" s="290"/>
      <c r="AD66" s="291"/>
      <c r="AE66" s="284"/>
      <c r="AF66" s="284"/>
      <c r="AG66" s="284"/>
      <c r="AH66" s="284"/>
    </row>
  </sheetData>
  <sheetProtection sheet="1" objects="1" scenarios="1" selectLockedCells="1"/>
  <mergeCells count="200">
    <mergeCell ref="A43:AH44"/>
    <mergeCell ref="W63:Z64"/>
    <mergeCell ref="AA63:AD64"/>
    <mergeCell ref="AE63:AH64"/>
    <mergeCell ref="A65:L66"/>
    <mergeCell ref="M65:P66"/>
    <mergeCell ref="S65:AD66"/>
    <mergeCell ref="AE65:AH66"/>
    <mergeCell ref="A63:D64"/>
    <mergeCell ref="E63:H64"/>
    <mergeCell ref="I63:L64"/>
    <mergeCell ref="M63:P64"/>
    <mergeCell ref="S63:V64"/>
    <mergeCell ref="W59:Z60"/>
    <mergeCell ref="AA59:AD60"/>
    <mergeCell ref="AE59:AH60"/>
    <mergeCell ref="A61:D62"/>
    <mergeCell ref="E61:H62"/>
    <mergeCell ref="I61:L62"/>
    <mergeCell ref="M61:P62"/>
    <mergeCell ref="S61:V62"/>
    <mergeCell ref="W61:Z62"/>
    <mergeCell ref="AA61:AD62"/>
    <mergeCell ref="AE61:AH62"/>
    <mergeCell ref="A59:D60"/>
    <mergeCell ref="E59:H60"/>
    <mergeCell ref="I59:L60"/>
    <mergeCell ref="M59:P60"/>
    <mergeCell ref="S59:V60"/>
    <mergeCell ref="W57:Z58"/>
    <mergeCell ref="AA57:AD58"/>
    <mergeCell ref="AE57:AH58"/>
    <mergeCell ref="A57:D58"/>
    <mergeCell ref="E57:H58"/>
    <mergeCell ref="I57:L58"/>
    <mergeCell ref="M57:P58"/>
    <mergeCell ref="S57:V58"/>
    <mergeCell ref="W53:Z54"/>
    <mergeCell ref="AA53:AD54"/>
    <mergeCell ref="AE53:AH54"/>
    <mergeCell ref="A55:D56"/>
    <mergeCell ref="E55:H56"/>
    <mergeCell ref="I55:L56"/>
    <mergeCell ref="M55:P56"/>
    <mergeCell ref="S55:V56"/>
    <mergeCell ref="W55:Z56"/>
    <mergeCell ref="AA55:AD56"/>
    <mergeCell ref="AE55:AH56"/>
    <mergeCell ref="A53:D54"/>
    <mergeCell ref="E53:H54"/>
    <mergeCell ref="I53:L54"/>
    <mergeCell ref="M53:P54"/>
    <mergeCell ref="S53:V54"/>
    <mergeCell ref="W49:Z50"/>
    <mergeCell ref="AA49:AD50"/>
    <mergeCell ref="AE49:AH50"/>
    <mergeCell ref="A51:D52"/>
    <mergeCell ref="E51:H52"/>
    <mergeCell ref="I51:L52"/>
    <mergeCell ref="M51:P52"/>
    <mergeCell ref="S51:V52"/>
    <mergeCell ref="W51:Z52"/>
    <mergeCell ref="AA51:AD52"/>
    <mergeCell ref="AE51:AH52"/>
    <mergeCell ref="A49:D50"/>
    <mergeCell ref="E49:H50"/>
    <mergeCell ref="I49:L50"/>
    <mergeCell ref="M49:P50"/>
    <mergeCell ref="S49:V50"/>
    <mergeCell ref="V45:AD46"/>
    <mergeCell ref="AE45:AF48"/>
    <mergeCell ref="AG45:AH48"/>
    <mergeCell ref="A47:C48"/>
    <mergeCell ref="D47:L48"/>
    <mergeCell ref="S47:U48"/>
    <mergeCell ref="V47:AD48"/>
    <mergeCell ref="A45:C46"/>
    <mergeCell ref="D45:L46"/>
    <mergeCell ref="M45:N48"/>
    <mergeCell ref="O45:P48"/>
    <mergeCell ref="S45:U46"/>
    <mergeCell ref="S38:V39"/>
    <mergeCell ref="W38:Z39"/>
    <mergeCell ref="AA38:AD39"/>
    <mergeCell ref="AE38:AH39"/>
    <mergeCell ref="S40:AD41"/>
    <mergeCell ref="AE40:AH41"/>
    <mergeCell ref="S34:V35"/>
    <mergeCell ref="W34:Z35"/>
    <mergeCell ref="AA34:AD35"/>
    <mergeCell ref="AE34:AH35"/>
    <mergeCell ref="S36:V37"/>
    <mergeCell ref="W36:Z37"/>
    <mergeCell ref="AA36:AD37"/>
    <mergeCell ref="AE36:AH37"/>
    <mergeCell ref="S30:V31"/>
    <mergeCell ref="W30:Z31"/>
    <mergeCell ref="AA30:AD31"/>
    <mergeCell ref="AE30:AH31"/>
    <mergeCell ref="S32:V33"/>
    <mergeCell ref="W32:Z33"/>
    <mergeCell ref="AA32:AD33"/>
    <mergeCell ref="AE32:AH33"/>
    <mergeCell ref="S26:V27"/>
    <mergeCell ref="W26:Z27"/>
    <mergeCell ref="AA26:AD27"/>
    <mergeCell ref="AE26:AH27"/>
    <mergeCell ref="S28:V29"/>
    <mergeCell ref="W28:Z29"/>
    <mergeCell ref="AA28:AD29"/>
    <mergeCell ref="AE28:AH29"/>
    <mergeCell ref="S22:V23"/>
    <mergeCell ref="W22:Z23"/>
    <mergeCell ref="AA22:AD23"/>
    <mergeCell ref="AE22:AH23"/>
    <mergeCell ref="S24:V25"/>
    <mergeCell ref="W24:Z25"/>
    <mergeCell ref="AA24:AD25"/>
    <mergeCell ref="AE24:AH25"/>
    <mergeCell ref="S18:V19"/>
    <mergeCell ref="W18:Z19"/>
    <mergeCell ref="AA18:AD19"/>
    <mergeCell ref="AE18:AH19"/>
    <mergeCell ref="S20:V21"/>
    <mergeCell ref="W20:Z21"/>
    <mergeCell ref="AA20:AD21"/>
    <mergeCell ref="AE20:AH21"/>
    <mergeCell ref="S14:U15"/>
    <mergeCell ref="V14:AD15"/>
    <mergeCell ref="AE14:AF17"/>
    <mergeCell ref="AG14:AH17"/>
    <mergeCell ref="S16:U17"/>
    <mergeCell ref="V16:AD17"/>
    <mergeCell ref="M40:P41"/>
    <mergeCell ref="A40:L41"/>
    <mergeCell ref="M14:N17"/>
    <mergeCell ref="O14:P17"/>
    <mergeCell ref="A14:C15"/>
    <mergeCell ref="A16:C17"/>
    <mergeCell ref="D14:L15"/>
    <mergeCell ref="D16:L17"/>
    <mergeCell ref="E36:H37"/>
    <mergeCell ref="I36:L37"/>
    <mergeCell ref="M36:P37"/>
    <mergeCell ref="E38:H39"/>
    <mergeCell ref="I38:L39"/>
    <mergeCell ref="M38:P39"/>
    <mergeCell ref="M30:P31"/>
    <mergeCell ref="E32:H33"/>
    <mergeCell ref="I32:L33"/>
    <mergeCell ref="M32:P33"/>
    <mergeCell ref="A38:D39"/>
    <mergeCell ref="E22:H23"/>
    <mergeCell ref="I22:L23"/>
    <mergeCell ref="M22:P23"/>
    <mergeCell ref="E24:H25"/>
    <mergeCell ref="I24:L25"/>
    <mergeCell ref="M24:P25"/>
    <mergeCell ref="E26:H27"/>
    <mergeCell ref="I26:L27"/>
    <mergeCell ref="M26:P27"/>
    <mergeCell ref="E28:H29"/>
    <mergeCell ref="I28:L29"/>
    <mergeCell ref="M28:P29"/>
    <mergeCell ref="E30:H31"/>
    <mergeCell ref="I30:L31"/>
    <mergeCell ref="A22:D23"/>
    <mergeCell ref="A24:D25"/>
    <mergeCell ref="A28:D29"/>
    <mergeCell ref="A30:D31"/>
    <mergeCell ref="A36:D37"/>
    <mergeCell ref="A32:D33"/>
    <mergeCell ref="A34:D35"/>
    <mergeCell ref="A20:D21"/>
    <mergeCell ref="E18:H19"/>
    <mergeCell ref="I18:L19"/>
    <mergeCell ref="M18:P19"/>
    <mergeCell ref="E20:H21"/>
    <mergeCell ref="I20:L21"/>
    <mergeCell ref="M20:P21"/>
    <mergeCell ref="A18:D19"/>
    <mergeCell ref="E34:H35"/>
    <mergeCell ref="I34:L35"/>
    <mergeCell ref="M34:P35"/>
    <mergeCell ref="A26:D27"/>
    <mergeCell ref="A1:G3"/>
    <mergeCell ref="H1:AH3"/>
    <mergeCell ref="A4:AH6"/>
    <mergeCell ref="A7:E10"/>
    <mergeCell ref="F7:L8"/>
    <mergeCell ref="F9:L10"/>
    <mergeCell ref="M7:Q8"/>
    <mergeCell ref="M9:Q10"/>
    <mergeCell ref="A12:AH13"/>
    <mergeCell ref="R7:V8"/>
    <mergeCell ref="R9:V10"/>
    <mergeCell ref="W9:Z10"/>
    <mergeCell ref="W7:Z8"/>
    <mergeCell ref="AA7:AH8"/>
    <mergeCell ref="AA9:AH10"/>
  </mergeCells>
  <phoneticPr fontId="1"/>
  <dataValidations xWindow="405" yWindow="355" count="1">
    <dataValidation allowBlank="1" showInputMessage="1" promptTitle="リストより選択" prompt="リストになければ、直接入力して下さい！" sqref="F7:AH10"/>
  </dataValidations>
  <pageMargins left="0.62992125984251968" right="0.62992125984251968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N25"/>
  <sheetViews>
    <sheetView tabSelected="1" view="pageBreakPreview" zoomScaleNormal="100" zoomScaleSheetLayoutView="100" workbookViewId="0">
      <selection activeCell="E1" sqref="A1:M1"/>
    </sheetView>
  </sheetViews>
  <sheetFormatPr defaultColWidth="9" defaultRowHeight="0" customHeight="1" zeroHeight="1" x14ac:dyDescent="0.15"/>
  <cols>
    <col min="1" max="1" width="3.5" style="31" bestFit="1" customWidth="1"/>
    <col min="2" max="2" width="5.5" style="31" bestFit="1" customWidth="1"/>
    <col min="3" max="4" width="10.625" style="31" customWidth="1"/>
    <col min="5" max="5" width="7.75" style="31" customWidth="1"/>
    <col min="6" max="6" width="7.375" style="31" customWidth="1"/>
    <col min="7" max="8" width="12.25" style="31" customWidth="1"/>
    <col min="9" max="9" width="7.5" style="31" bestFit="1" customWidth="1"/>
    <col min="10" max="10" width="13.875" style="31" bestFit="1" customWidth="1"/>
    <col min="11" max="11" width="7.5" style="31" bestFit="1" customWidth="1"/>
    <col min="12" max="12" width="13.875" style="31" bestFit="1" customWidth="1"/>
    <col min="13" max="13" width="5.875" style="31" bestFit="1" customWidth="1"/>
    <col min="14" max="14" width="6.75" style="31" bestFit="1" customWidth="1"/>
    <col min="15" max="16384" width="9" style="31"/>
  </cols>
  <sheetData>
    <row r="1" spans="1:14" ht="28.5" x14ac:dyDescent="0.15">
      <c r="A1" s="88" t="s">
        <v>249</v>
      </c>
      <c r="B1" s="88"/>
      <c r="C1" s="88"/>
      <c r="D1" s="88"/>
      <c r="E1" s="293" t="s">
        <v>254</v>
      </c>
      <c r="F1" s="293"/>
      <c r="G1" s="293"/>
      <c r="H1" s="293"/>
      <c r="I1" s="293"/>
      <c r="J1" s="293"/>
      <c r="K1" s="293"/>
      <c r="L1" s="293"/>
      <c r="M1" s="293"/>
      <c r="N1" s="293"/>
    </row>
    <row r="2" spans="1:14" s="305" customFormat="1" ht="12" customHeight="1" x14ac:dyDescent="0.15">
      <c r="A2" s="303"/>
      <c r="B2" s="303"/>
      <c r="C2" s="303"/>
      <c r="D2" s="303"/>
      <c r="E2" s="304"/>
      <c r="F2" s="304"/>
      <c r="G2" s="304"/>
      <c r="H2" s="304"/>
      <c r="I2" s="304"/>
      <c r="J2" s="304"/>
      <c r="K2" s="304"/>
      <c r="L2" s="304"/>
      <c r="M2" s="304"/>
      <c r="N2" s="304"/>
    </row>
    <row r="3" spans="1:14" ht="24" customHeight="1" x14ac:dyDescent="0.15">
      <c r="A3" s="292" t="s">
        <v>255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</row>
    <row r="4" spans="1:14" ht="9.75" customHeight="1" x14ac:dyDescent="0.15"/>
    <row r="5" spans="1:14" ht="13.5" customHeight="1" x14ac:dyDescent="0.15">
      <c r="A5" s="78" t="s">
        <v>47</v>
      </c>
      <c r="B5" s="78" t="s">
        <v>140</v>
      </c>
      <c r="C5" s="78" t="s">
        <v>0</v>
      </c>
      <c r="D5" s="85" t="s">
        <v>50</v>
      </c>
      <c r="E5" s="82" t="s">
        <v>252</v>
      </c>
      <c r="F5" s="82" t="s">
        <v>244</v>
      </c>
      <c r="G5" s="82" t="s">
        <v>250</v>
      </c>
      <c r="H5" s="82" t="s">
        <v>251</v>
      </c>
      <c r="I5" s="78" t="s">
        <v>29</v>
      </c>
      <c r="J5" s="78" t="s">
        <v>3</v>
      </c>
      <c r="K5" s="78" t="s">
        <v>30</v>
      </c>
      <c r="L5" s="78" t="s">
        <v>3</v>
      </c>
      <c r="M5" s="79" t="s">
        <v>48</v>
      </c>
      <c r="N5" s="79" t="s">
        <v>49</v>
      </c>
    </row>
    <row r="6" spans="1:14" ht="17.100000000000001" customHeight="1" x14ac:dyDescent="0.15">
      <c r="A6" s="80">
        <v>1</v>
      </c>
      <c r="B6" s="61" t="str">
        <f>様式1!B8</f>
        <v>男</v>
      </c>
      <c r="C6" s="61" t="str">
        <f>様式1!C8</f>
        <v>北海　太郎</v>
      </c>
      <c r="D6" s="61" t="str">
        <f>様式1!D8</f>
        <v>ﾎｯｶｲ ﾀﾛｳ</v>
      </c>
      <c r="E6" s="61">
        <f>様式1!E8</f>
        <v>3</v>
      </c>
      <c r="F6" s="61">
        <f>様式1!F8</f>
        <v>2002</v>
      </c>
      <c r="G6" s="61" t="str">
        <f>様式1!H8</f>
        <v>オホーツク</v>
      </c>
      <c r="H6" s="61" t="str">
        <f>様式1!$D$3</f>
        <v>北見北斗高</v>
      </c>
      <c r="I6" s="61" t="str">
        <f>様式1!I8</f>
        <v>1500m</v>
      </c>
      <c r="J6" s="61" t="str">
        <f>様式1!J8</f>
        <v>4.14.00</v>
      </c>
      <c r="K6" s="61" t="str">
        <f>様式1!M8</f>
        <v>走幅跳</v>
      </c>
      <c r="L6" s="61">
        <f>様式1!N8</f>
        <v>6.56</v>
      </c>
      <c r="M6" s="61" t="str">
        <f>様式1!Q8</f>
        <v>男400mR</v>
      </c>
      <c r="N6" s="61" t="str">
        <f>様式1!R8</f>
        <v>男1600mR</v>
      </c>
    </row>
    <row r="7" spans="1:14" ht="17.100000000000001" customHeight="1" x14ac:dyDescent="0.15">
      <c r="A7" s="80">
        <v>2</v>
      </c>
      <c r="B7" s="61" t="str">
        <f>様式1!B9</f>
        <v>女</v>
      </c>
      <c r="C7" s="61" t="str">
        <f>様式1!C9</f>
        <v>流氷　花子</v>
      </c>
      <c r="D7" s="61" t="str">
        <f>様式1!D9</f>
        <v>ﾘｭｳﾋｮｳ ﾊﾅｺ</v>
      </c>
      <c r="E7" s="61">
        <f>様式1!E9</f>
        <v>2</v>
      </c>
      <c r="F7" s="61">
        <f>様式1!F9</f>
        <v>2003</v>
      </c>
      <c r="G7" s="61" t="str">
        <f>様式1!H9</f>
        <v>オホーツク</v>
      </c>
      <c r="H7" s="61" t="str">
        <f>様式1!$D$3</f>
        <v>北見北斗高</v>
      </c>
      <c r="I7" s="61" t="str">
        <f>様式1!I9</f>
        <v>100mH</v>
      </c>
      <c r="J7" s="61">
        <f>様式1!J9</f>
        <v>16.12</v>
      </c>
      <c r="K7" s="61" t="str">
        <f>様式1!M9</f>
        <v>円盤投</v>
      </c>
      <c r="L7" s="61">
        <f>様式1!N9</f>
        <v>35.22</v>
      </c>
      <c r="M7" s="61" t="str">
        <f>様式1!Q9</f>
        <v>女400mR</v>
      </c>
      <c r="N7" s="61" t="str">
        <f>様式1!R9</f>
        <v>女1600mR</v>
      </c>
    </row>
    <row r="8" spans="1:14" ht="17.100000000000001" customHeight="1" x14ac:dyDescent="0.15">
      <c r="A8" s="80">
        <v>3</v>
      </c>
      <c r="B8" s="61">
        <f>様式1!B10</f>
        <v>0</v>
      </c>
      <c r="C8" s="61">
        <f>様式1!C10</f>
        <v>0</v>
      </c>
      <c r="D8" s="61">
        <f>様式1!D10</f>
        <v>0</v>
      </c>
      <c r="E8" s="61">
        <f>様式1!E10</f>
        <v>0</v>
      </c>
      <c r="F8" s="61">
        <f>様式1!F10</f>
        <v>0</v>
      </c>
      <c r="G8" s="61">
        <f>様式1!H10</f>
        <v>0</v>
      </c>
      <c r="H8" s="61" t="str">
        <f>様式1!$D$3</f>
        <v>北見北斗高</v>
      </c>
      <c r="I8" s="61">
        <f>様式1!I10</f>
        <v>0</v>
      </c>
      <c r="J8" s="61">
        <f>様式1!J10</f>
        <v>0</v>
      </c>
      <c r="K8" s="61">
        <f>様式1!M10</f>
        <v>0</v>
      </c>
      <c r="L8" s="61">
        <f>様式1!N10</f>
        <v>0</v>
      </c>
      <c r="M8" s="61">
        <f>様式1!Q10</f>
        <v>0</v>
      </c>
      <c r="N8" s="61">
        <f>様式1!R10</f>
        <v>0</v>
      </c>
    </row>
    <row r="9" spans="1:14" ht="17.100000000000001" customHeight="1" x14ac:dyDescent="0.15">
      <c r="A9" s="80">
        <v>4</v>
      </c>
      <c r="B9" s="61">
        <f>様式1!B11</f>
        <v>0</v>
      </c>
      <c r="C9" s="61">
        <f>様式1!C11</f>
        <v>0</v>
      </c>
      <c r="D9" s="61">
        <f>様式1!D11</f>
        <v>0</v>
      </c>
      <c r="E9" s="61">
        <f>様式1!E11</f>
        <v>0</v>
      </c>
      <c r="F9" s="61">
        <f>様式1!F11</f>
        <v>0</v>
      </c>
      <c r="G9" s="61">
        <f>様式1!H11</f>
        <v>0</v>
      </c>
      <c r="H9" s="61" t="str">
        <f>様式1!$D$3</f>
        <v>北見北斗高</v>
      </c>
      <c r="I9" s="61">
        <f>様式1!I11</f>
        <v>0</v>
      </c>
      <c r="J9" s="61">
        <f>様式1!J11</f>
        <v>0</v>
      </c>
      <c r="K9" s="61">
        <f>様式1!M11</f>
        <v>0</v>
      </c>
      <c r="L9" s="61">
        <f>様式1!N11</f>
        <v>0</v>
      </c>
      <c r="M9" s="61">
        <f>様式1!Q11</f>
        <v>0</v>
      </c>
      <c r="N9" s="61">
        <f>様式1!R11</f>
        <v>0</v>
      </c>
    </row>
    <row r="10" spans="1:14" ht="17.100000000000001" customHeight="1" x14ac:dyDescent="0.15">
      <c r="A10" s="80">
        <v>5</v>
      </c>
      <c r="B10" s="61">
        <f>様式1!B12</f>
        <v>0</v>
      </c>
      <c r="C10" s="61">
        <f>様式1!C12</f>
        <v>0</v>
      </c>
      <c r="D10" s="61">
        <f>様式1!D12</f>
        <v>0</v>
      </c>
      <c r="E10" s="61">
        <f>様式1!E12</f>
        <v>0</v>
      </c>
      <c r="F10" s="61">
        <f>様式1!F12</f>
        <v>0</v>
      </c>
      <c r="G10" s="61">
        <f>様式1!H12</f>
        <v>0</v>
      </c>
      <c r="H10" s="61" t="str">
        <f>様式1!$D$3</f>
        <v>北見北斗高</v>
      </c>
      <c r="I10" s="61">
        <f>様式1!I12</f>
        <v>0</v>
      </c>
      <c r="J10" s="61">
        <f>様式1!J12</f>
        <v>0</v>
      </c>
      <c r="K10" s="61">
        <f>様式1!M12</f>
        <v>0</v>
      </c>
      <c r="L10" s="61">
        <f>様式1!N12</f>
        <v>0</v>
      </c>
      <c r="M10" s="61">
        <f>様式1!Q12</f>
        <v>0</v>
      </c>
      <c r="N10" s="61">
        <f>様式1!R12</f>
        <v>0</v>
      </c>
    </row>
    <row r="11" spans="1:14" ht="17.100000000000001" customHeight="1" x14ac:dyDescent="0.15">
      <c r="A11" s="80">
        <v>6</v>
      </c>
      <c r="B11" s="61">
        <f>様式1!B13</f>
        <v>0</v>
      </c>
      <c r="C11" s="61">
        <f>様式1!C13</f>
        <v>0</v>
      </c>
      <c r="D11" s="61">
        <f>様式1!D13</f>
        <v>0</v>
      </c>
      <c r="E11" s="61">
        <f>様式1!E13</f>
        <v>0</v>
      </c>
      <c r="F11" s="61">
        <f>様式1!F13</f>
        <v>0</v>
      </c>
      <c r="G11" s="61">
        <f>様式1!H13</f>
        <v>0</v>
      </c>
      <c r="H11" s="61" t="str">
        <f>様式1!$D$3</f>
        <v>北見北斗高</v>
      </c>
      <c r="I11" s="61">
        <f>様式1!I13</f>
        <v>0</v>
      </c>
      <c r="J11" s="61">
        <f>様式1!J13</f>
        <v>0</v>
      </c>
      <c r="K11" s="61">
        <f>様式1!M13</f>
        <v>0</v>
      </c>
      <c r="L11" s="61">
        <f>様式1!N13</f>
        <v>0</v>
      </c>
      <c r="M11" s="61">
        <f>様式1!Q13</f>
        <v>0</v>
      </c>
      <c r="N11" s="61">
        <f>様式1!R13</f>
        <v>0</v>
      </c>
    </row>
    <row r="12" spans="1:14" ht="17.100000000000001" customHeight="1" x14ac:dyDescent="0.15">
      <c r="A12" s="80">
        <v>7</v>
      </c>
      <c r="B12" s="61">
        <f>様式1!B14</f>
        <v>0</v>
      </c>
      <c r="C12" s="61">
        <f>様式1!C14</f>
        <v>0</v>
      </c>
      <c r="D12" s="61">
        <f>様式1!D14</f>
        <v>0</v>
      </c>
      <c r="E12" s="61">
        <f>様式1!E14</f>
        <v>0</v>
      </c>
      <c r="F12" s="61">
        <f>様式1!F14</f>
        <v>0</v>
      </c>
      <c r="G12" s="61">
        <f>様式1!H14</f>
        <v>0</v>
      </c>
      <c r="H12" s="61" t="str">
        <f>様式1!$D$3</f>
        <v>北見北斗高</v>
      </c>
      <c r="I12" s="61">
        <f>様式1!I14</f>
        <v>0</v>
      </c>
      <c r="J12" s="61">
        <f>様式1!J14</f>
        <v>0</v>
      </c>
      <c r="K12" s="61">
        <f>様式1!M14</f>
        <v>0</v>
      </c>
      <c r="L12" s="61">
        <f>様式1!N14</f>
        <v>0</v>
      </c>
      <c r="M12" s="61">
        <f>様式1!Q14</f>
        <v>0</v>
      </c>
      <c r="N12" s="61">
        <f>様式1!R14</f>
        <v>0</v>
      </c>
    </row>
    <row r="13" spans="1:14" ht="17.100000000000001" customHeight="1" x14ac:dyDescent="0.15">
      <c r="A13" s="80">
        <v>8</v>
      </c>
      <c r="B13" s="61">
        <f>様式1!B15</f>
        <v>0</v>
      </c>
      <c r="C13" s="61">
        <f>様式1!C15</f>
        <v>0</v>
      </c>
      <c r="D13" s="61">
        <f>様式1!D15</f>
        <v>0</v>
      </c>
      <c r="E13" s="61">
        <f>様式1!E15</f>
        <v>0</v>
      </c>
      <c r="F13" s="61">
        <f>様式1!F15</f>
        <v>0</v>
      </c>
      <c r="G13" s="61">
        <f>様式1!H15</f>
        <v>0</v>
      </c>
      <c r="H13" s="61" t="str">
        <f>様式1!$D$3</f>
        <v>北見北斗高</v>
      </c>
      <c r="I13" s="61">
        <f>様式1!I15</f>
        <v>0</v>
      </c>
      <c r="J13" s="61">
        <f>様式1!J15</f>
        <v>0</v>
      </c>
      <c r="K13" s="61">
        <f>様式1!M15</f>
        <v>0</v>
      </c>
      <c r="L13" s="61">
        <f>様式1!N15</f>
        <v>0</v>
      </c>
      <c r="M13" s="61">
        <f>様式1!Q15</f>
        <v>0</v>
      </c>
      <c r="N13" s="61">
        <f>様式1!R15</f>
        <v>0</v>
      </c>
    </row>
    <row r="14" spans="1:14" ht="17.100000000000001" customHeight="1" x14ac:dyDescent="0.15">
      <c r="A14" s="80">
        <v>9</v>
      </c>
      <c r="B14" s="61">
        <f>様式1!B16</f>
        <v>0</v>
      </c>
      <c r="C14" s="61">
        <f>様式1!C16</f>
        <v>0</v>
      </c>
      <c r="D14" s="61">
        <f>様式1!D16</f>
        <v>0</v>
      </c>
      <c r="E14" s="61">
        <f>様式1!E16</f>
        <v>0</v>
      </c>
      <c r="F14" s="61">
        <f>様式1!F16</f>
        <v>0</v>
      </c>
      <c r="G14" s="61">
        <f>様式1!H16</f>
        <v>0</v>
      </c>
      <c r="H14" s="61" t="str">
        <f>様式1!$D$3</f>
        <v>北見北斗高</v>
      </c>
      <c r="I14" s="61">
        <f>様式1!I16</f>
        <v>0</v>
      </c>
      <c r="J14" s="61">
        <f>様式1!J16</f>
        <v>0</v>
      </c>
      <c r="K14" s="61">
        <f>様式1!M16</f>
        <v>0</v>
      </c>
      <c r="L14" s="61">
        <f>様式1!N16</f>
        <v>0</v>
      </c>
      <c r="M14" s="61">
        <f>様式1!Q16</f>
        <v>0</v>
      </c>
      <c r="N14" s="61">
        <f>様式1!R16</f>
        <v>0</v>
      </c>
    </row>
    <row r="15" spans="1:14" ht="17.100000000000001" customHeight="1" x14ac:dyDescent="0.15">
      <c r="A15" s="80">
        <v>10</v>
      </c>
      <c r="B15" s="61">
        <f>様式1!B17</f>
        <v>0</v>
      </c>
      <c r="C15" s="61">
        <f>様式1!C17</f>
        <v>0</v>
      </c>
      <c r="D15" s="61">
        <f>様式1!D17</f>
        <v>0</v>
      </c>
      <c r="E15" s="61">
        <f>様式1!E17</f>
        <v>0</v>
      </c>
      <c r="F15" s="61">
        <f>様式1!F17</f>
        <v>0</v>
      </c>
      <c r="G15" s="61">
        <f>様式1!H17</f>
        <v>0</v>
      </c>
      <c r="H15" s="61" t="str">
        <f>様式1!$D$3</f>
        <v>北見北斗高</v>
      </c>
      <c r="I15" s="61">
        <f>様式1!I17</f>
        <v>0</v>
      </c>
      <c r="J15" s="61">
        <f>様式1!J17</f>
        <v>0</v>
      </c>
      <c r="K15" s="61">
        <f>様式1!M17</f>
        <v>0</v>
      </c>
      <c r="L15" s="61">
        <f>様式1!N17</f>
        <v>0</v>
      </c>
      <c r="M15" s="61">
        <f>様式1!Q17</f>
        <v>0</v>
      </c>
      <c r="N15" s="61">
        <f>様式1!R17</f>
        <v>0</v>
      </c>
    </row>
    <row r="16" spans="1:14" ht="17.100000000000001" customHeight="1" x14ac:dyDescent="0.15">
      <c r="A16" s="80">
        <v>11</v>
      </c>
      <c r="B16" s="61">
        <f>様式1!B18</f>
        <v>0</v>
      </c>
      <c r="C16" s="61">
        <f>様式1!C18</f>
        <v>0</v>
      </c>
      <c r="D16" s="61">
        <f>様式1!D18</f>
        <v>0</v>
      </c>
      <c r="E16" s="61">
        <f>様式1!E18</f>
        <v>0</v>
      </c>
      <c r="F16" s="61">
        <f>様式1!F18</f>
        <v>0</v>
      </c>
      <c r="G16" s="61">
        <f>様式1!H18</f>
        <v>0</v>
      </c>
      <c r="H16" s="61" t="str">
        <f>様式1!$D$3</f>
        <v>北見北斗高</v>
      </c>
      <c r="I16" s="61">
        <f>様式1!I18</f>
        <v>0</v>
      </c>
      <c r="J16" s="61">
        <f>様式1!J18</f>
        <v>0</v>
      </c>
      <c r="K16" s="61">
        <f>様式1!M18</f>
        <v>0</v>
      </c>
      <c r="L16" s="61">
        <f>様式1!N18</f>
        <v>0</v>
      </c>
      <c r="M16" s="61">
        <f>様式1!Q18</f>
        <v>0</v>
      </c>
      <c r="N16" s="61">
        <f>様式1!R18</f>
        <v>0</v>
      </c>
    </row>
    <row r="17" spans="1:14" ht="17.100000000000001" customHeight="1" x14ac:dyDescent="0.15">
      <c r="A17" s="80">
        <v>12</v>
      </c>
      <c r="B17" s="61">
        <f>様式1!B19</f>
        <v>0</v>
      </c>
      <c r="C17" s="61">
        <f>様式1!C19</f>
        <v>0</v>
      </c>
      <c r="D17" s="61">
        <f>様式1!D19</f>
        <v>0</v>
      </c>
      <c r="E17" s="61">
        <f>様式1!E19</f>
        <v>0</v>
      </c>
      <c r="F17" s="61">
        <f>様式1!F19</f>
        <v>0</v>
      </c>
      <c r="G17" s="61">
        <f>様式1!H19</f>
        <v>0</v>
      </c>
      <c r="H17" s="61" t="str">
        <f>様式1!$D$3</f>
        <v>北見北斗高</v>
      </c>
      <c r="I17" s="61">
        <f>様式1!I19</f>
        <v>0</v>
      </c>
      <c r="J17" s="61">
        <f>様式1!J19</f>
        <v>0</v>
      </c>
      <c r="K17" s="61">
        <f>様式1!M19</f>
        <v>0</v>
      </c>
      <c r="L17" s="61">
        <f>様式1!N19</f>
        <v>0</v>
      </c>
      <c r="M17" s="61">
        <f>様式1!Q19</f>
        <v>0</v>
      </c>
      <c r="N17" s="61">
        <f>様式1!R19</f>
        <v>0</v>
      </c>
    </row>
    <row r="18" spans="1:14" ht="17.100000000000001" customHeight="1" x14ac:dyDescent="0.15">
      <c r="A18" s="80">
        <v>13</v>
      </c>
      <c r="B18" s="61">
        <f>様式1!B20</f>
        <v>0</v>
      </c>
      <c r="C18" s="61">
        <f>様式1!C20</f>
        <v>0</v>
      </c>
      <c r="D18" s="61">
        <f>様式1!D20</f>
        <v>0</v>
      </c>
      <c r="E18" s="61">
        <f>様式1!E20</f>
        <v>0</v>
      </c>
      <c r="F18" s="61">
        <f>様式1!F20</f>
        <v>0</v>
      </c>
      <c r="G18" s="61">
        <f>様式1!H20</f>
        <v>0</v>
      </c>
      <c r="H18" s="61" t="str">
        <f>様式1!$D$3</f>
        <v>北見北斗高</v>
      </c>
      <c r="I18" s="61">
        <f>様式1!I20</f>
        <v>0</v>
      </c>
      <c r="J18" s="61">
        <f>様式1!J20</f>
        <v>0</v>
      </c>
      <c r="K18" s="61">
        <f>様式1!M20</f>
        <v>0</v>
      </c>
      <c r="L18" s="61">
        <f>様式1!N20</f>
        <v>0</v>
      </c>
      <c r="M18" s="61">
        <f>様式1!Q20</f>
        <v>0</v>
      </c>
      <c r="N18" s="61">
        <f>様式1!R20</f>
        <v>0</v>
      </c>
    </row>
    <row r="19" spans="1:14" ht="17.100000000000001" customHeight="1" x14ac:dyDescent="0.15">
      <c r="A19" s="80">
        <v>14</v>
      </c>
      <c r="B19" s="61">
        <f>様式1!B21</f>
        <v>0</v>
      </c>
      <c r="C19" s="61">
        <f>様式1!C21</f>
        <v>0</v>
      </c>
      <c r="D19" s="61">
        <f>様式1!D21</f>
        <v>0</v>
      </c>
      <c r="E19" s="61">
        <f>様式1!E21</f>
        <v>0</v>
      </c>
      <c r="F19" s="61">
        <f>様式1!F21</f>
        <v>0</v>
      </c>
      <c r="G19" s="61">
        <f>様式1!H21</f>
        <v>0</v>
      </c>
      <c r="H19" s="61" t="str">
        <f>様式1!$D$3</f>
        <v>北見北斗高</v>
      </c>
      <c r="I19" s="61">
        <f>様式1!I21</f>
        <v>0</v>
      </c>
      <c r="J19" s="61">
        <f>様式1!J21</f>
        <v>0</v>
      </c>
      <c r="K19" s="61">
        <f>様式1!M21</f>
        <v>0</v>
      </c>
      <c r="L19" s="61">
        <f>様式1!N21</f>
        <v>0</v>
      </c>
      <c r="M19" s="61">
        <f>様式1!Q21</f>
        <v>0</v>
      </c>
      <c r="N19" s="61">
        <f>様式1!R21</f>
        <v>0</v>
      </c>
    </row>
    <row r="20" spans="1:14" ht="17.100000000000001" customHeight="1" x14ac:dyDescent="0.15">
      <c r="A20" s="80">
        <v>15</v>
      </c>
      <c r="B20" s="61">
        <f>様式1!B22</f>
        <v>0</v>
      </c>
      <c r="C20" s="61">
        <f>様式1!C22</f>
        <v>0</v>
      </c>
      <c r="D20" s="61">
        <f>様式1!D22</f>
        <v>0</v>
      </c>
      <c r="E20" s="61">
        <f>様式1!E22</f>
        <v>0</v>
      </c>
      <c r="F20" s="61">
        <f>様式1!F22</f>
        <v>0</v>
      </c>
      <c r="G20" s="61">
        <f>様式1!H22</f>
        <v>0</v>
      </c>
      <c r="H20" s="61" t="str">
        <f>様式1!$D$3</f>
        <v>北見北斗高</v>
      </c>
      <c r="I20" s="61">
        <f>様式1!I22</f>
        <v>0</v>
      </c>
      <c r="J20" s="61">
        <f>様式1!J22</f>
        <v>0</v>
      </c>
      <c r="K20" s="61">
        <f>様式1!M22</f>
        <v>0</v>
      </c>
      <c r="L20" s="61">
        <f>様式1!N22</f>
        <v>0</v>
      </c>
      <c r="M20" s="61">
        <f>様式1!Q22</f>
        <v>0</v>
      </c>
      <c r="N20" s="61">
        <f>様式1!R22</f>
        <v>0</v>
      </c>
    </row>
    <row r="21" spans="1:14" ht="17.100000000000001" customHeight="1" x14ac:dyDescent="0.15">
      <c r="A21" s="80">
        <v>16</v>
      </c>
      <c r="B21" s="61">
        <f>様式1!B23</f>
        <v>0</v>
      </c>
      <c r="C21" s="61">
        <f>様式1!C23</f>
        <v>0</v>
      </c>
      <c r="D21" s="61">
        <f>様式1!D23</f>
        <v>0</v>
      </c>
      <c r="E21" s="61">
        <f>様式1!E23</f>
        <v>0</v>
      </c>
      <c r="F21" s="61">
        <f>様式1!F23</f>
        <v>0</v>
      </c>
      <c r="G21" s="61">
        <f>様式1!H23</f>
        <v>0</v>
      </c>
      <c r="H21" s="61" t="str">
        <f>様式1!$D$3</f>
        <v>北見北斗高</v>
      </c>
      <c r="I21" s="61">
        <f>様式1!I23</f>
        <v>0</v>
      </c>
      <c r="J21" s="61">
        <f>様式1!J23</f>
        <v>0</v>
      </c>
      <c r="K21" s="61">
        <f>様式1!M23</f>
        <v>0</v>
      </c>
      <c r="L21" s="61">
        <f>様式1!N23</f>
        <v>0</v>
      </c>
      <c r="M21" s="61">
        <f>様式1!Q23</f>
        <v>0</v>
      </c>
      <c r="N21" s="61">
        <f>様式1!R23</f>
        <v>0</v>
      </c>
    </row>
    <row r="22" spans="1:14" ht="17.100000000000001" customHeight="1" x14ac:dyDescent="0.15">
      <c r="A22" s="80">
        <v>17</v>
      </c>
      <c r="B22" s="61">
        <f>様式1!B24</f>
        <v>0</v>
      </c>
      <c r="C22" s="61">
        <f>様式1!C24</f>
        <v>0</v>
      </c>
      <c r="D22" s="61">
        <f>様式1!D24</f>
        <v>0</v>
      </c>
      <c r="E22" s="61">
        <f>様式1!E24</f>
        <v>0</v>
      </c>
      <c r="F22" s="61">
        <f>様式1!F24</f>
        <v>0</v>
      </c>
      <c r="G22" s="61">
        <f>様式1!H24</f>
        <v>0</v>
      </c>
      <c r="H22" s="61" t="str">
        <f>様式1!$D$3</f>
        <v>北見北斗高</v>
      </c>
      <c r="I22" s="61">
        <f>様式1!I24</f>
        <v>0</v>
      </c>
      <c r="J22" s="61">
        <f>様式1!J24</f>
        <v>0</v>
      </c>
      <c r="K22" s="61">
        <f>様式1!M24</f>
        <v>0</v>
      </c>
      <c r="L22" s="61">
        <f>様式1!N24</f>
        <v>0</v>
      </c>
      <c r="M22" s="61">
        <f>様式1!Q24</f>
        <v>0</v>
      </c>
      <c r="N22" s="61">
        <f>様式1!R24</f>
        <v>0</v>
      </c>
    </row>
    <row r="23" spans="1:14" ht="17.100000000000001" customHeight="1" x14ac:dyDescent="0.15">
      <c r="A23" s="80">
        <v>18</v>
      </c>
      <c r="B23" s="61">
        <f>様式1!B25</f>
        <v>0</v>
      </c>
      <c r="C23" s="61">
        <f>様式1!C25</f>
        <v>0</v>
      </c>
      <c r="D23" s="61">
        <f>様式1!D25</f>
        <v>0</v>
      </c>
      <c r="E23" s="61">
        <f>様式1!E25</f>
        <v>0</v>
      </c>
      <c r="F23" s="61">
        <f>様式1!F25</f>
        <v>0</v>
      </c>
      <c r="G23" s="61">
        <f>様式1!H25</f>
        <v>0</v>
      </c>
      <c r="H23" s="61" t="str">
        <f>様式1!$D$3</f>
        <v>北見北斗高</v>
      </c>
      <c r="I23" s="61">
        <f>様式1!I25</f>
        <v>0</v>
      </c>
      <c r="J23" s="61">
        <f>様式1!J25</f>
        <v>0</v>
      </c>
      <c r="K23" s="61">
        <f>様式1!M25</f>
        <v>0</v>
      </c>
      <c r="L23" s="61">
        <f>様式1!N25</f>
        <v>0</v>
      </c>
      <c r="M23" s="61">
        <f>様式1!Q25</f>
        <v>0</v>
      </c>
      <c r="N23" s="61">
        <f>様式1!R25</f>
        <v>0</v>
      </c>
    </row>
    <row r="24" spans="1:14" ht="17.100000000000001" customHeight="1" x14ac:dyDescent="0.15">
      <c r="A24" s="80">
        <v>19</v>
      </c>
      <c r="B24" s="61">
        <f>様式1!B26</f>
        <v>0</v>
      </c>
      <c r="C24" s="61">
        <f>様式1!C26</f>
        <v>0</v>
      </c>
      <c r="D24" s="61">
        <f>様式1!D26</f>
        <v>0</v>
      </c>
      <c r="E24" s="61">
        <f>様式1!E26</f>
        <v>0</v>
      </c>
      <c r="F24" s="61">
        <f>様式1!F26</f>
        <v>0</v>
      </c>
      <c r="G24" s="61">
        <f>様式1!H26</f>
        <v>0</v>
      </c>
      <c r="H24" s="61" t="str">
        <f>様式1!$D$3</f>
        <v>北見北斗高</v>
      </c>
      <c r="I24" s="61">
        <f>様式1!I26</f>
        <v>0</v>
      </c>
      <c r="J24" s="61">
        <f>様式1!J26</f>
        <v>0</v>
      </c>
      <c r="K24" s="61">
        <f>様式1!M26</f>
        <v>0</v>
      </c>
      <c r="L24" s="61">
        <f>様式1!N26</f>
        <v>0</v>
      </c>
      <c r="M24" s="61">
        <f>様式1!Q26</f>
        <v>0</v>
      </c>
      <c r="N24" s="61">
        <f>様式1!R26</f>
        <v>0</v>
      </c>
    </row>
    <row r="25" spans="1:14" ht="17.100000000000001" customHeight="1" x14ac:dyDescent="0.15">
      <c r="A25" s="80">
        <v>20</v>
      </c>
      <c r="B25" s="61">
        <f>様式1!B27</f>
        <v>0</v>
      </c>
      <c r="C25" s="61">
        <f>様式1!C27</f>
        <v>0</v>
      </c>
      <c r="D25" s="61">
        <f>様式1!D27</f>
        <v>0</v>
      </c>
      <c r="E25" s="61">
        <f>様式1!E27</f>
        <v>0</v>
      </c>
      <c r="F25" s="61">
        <f>様式1!F27</f>
        <v>0</v>
      </c>
      <c r="G25" s="61">
        <f>様式1!H27</f>
        <v>0</v>
      </c>
      <c r="H25" s="61" t="str">
        <f>様式1!$D$3</f>
        <v>北見北斗高</v>
      </c>
      <c r="I25" s="61">
        <f>様式1!I27</f>
        <v>0</v>
      </c>
      <c r="J25" s="61">
        <f>様式1!J27</f>
        <v>0</v>
      </c>
      <c r="K25" s="61">
        <f>様式1!M27</f>
        <v>0</v>
      </c>
      <c r="L25" s="61">
        <f>様式1!N27</f>
        <v>0</v>
      </c>
      <c r="M25" s="61">
        <f>様式1!Q27</f>
        <v>0</v>
      </c>
      <c r="N25" s="61">
        <f>様式1!R27</f>
        <v>0</v>
      </c>
    </row>
  </sheetData>
  <sheetProtection selectLockedCells="1"/>
  <mergeCells count="3">
    <mergeCell ref="A3:N3"/>
    <mergeCell ref="E1:N1"/>
    <mergeCell ref="A1:D1"/>
  </mergeCells>
  <phoneticPr fontId="1"/>
  <conditionalFormatting sqref="B6:N25">
    <cfRule type="expression" dxfId="0" priority="2">
      <formula>$B6="女"</formula>
    </cfRule>
  </conditionalFormatting>
  <printOptions horizontalCentered="1" verticalCentered="1"/>
  <pageMargins left="0.39370078740157483" right="0.39370078740157483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様式1</vt:lpstr>
      <vt:lpstr>様式1(記入例)</vt:lpstr>
      <vt:lpstr>様式2</vt:lpstr>
      <vt:lpstr>様式3</vt:lpstr>
      <vt:lpstr>様式4</vt:lpstr>
      <vt:lpstr>様式1!Print_Area</vt:lpstr>
      <vt:lpstr>'様式1(記入例)'!Print_Area</vt:lpstr>
      <vt:lpstr>様式2!Print_Area</vt:lpstr>
      <vt:lpstr>様式3!Print_Area</vt:lpstr>
      <vt:lpstr>様式4!Print_Area</vt:lpstr>
      <vt:lpstr>'様式1(記入例)'!女</vt:lpstr>
      <vt:lpstr>女</vt:lpstr>
      <vt:lpstr>'様式1(記入例)'!男</vt:lpstr>
      <vt:lpstr>男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NANS21</dc:creator>
  <cp:lastModifiedBy>NANS21</cp:lastModifiedBy>
  <cp:lastPrinted>2019-05-08T05:35:15Z</cp:lastPrinted>
  <dcterms:created xsi:type="dcterms:W3CDTF">2013-05-23T01:16:27Z</dcterms:created>
  <dcterms:modified xsi:type="dcterms:W3CDTF">2019-05-08T05:38:38Z</dcterms:modified>
</cp:coreProperties>
</file>