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85" windowWidth="19260" windowHeight="4230" tabRatio="720" activeTab="1"/>
  </bookViews>
  <sheets>
    <sheet name="入力の方法" sheetId="1" r:id="rId1"/>
    <sheet name="様式１（男）" sheetId="2" r:id="rId2"/>
    <sheet name="男子四種" sheetId="3" r:id="rId3"/>
    <sheet name="様式１（女）" sheetId="4" r:id="rId4"/>
    <sheet name="女子四種" sheetId="5" r:id="rId5"/>
    <sheet name="プロ等申込書" sheetId="6" r:id="rId6"/>
    <sheet name="集計男" sheetId="7" r:id="rId7"/>
    <sheet name="集計女" sheetId="8" r:id="rId8"/>
  </sheets>
  <definedNames>
    <definedName name="_xlnm.Print_Area" localSheetId="5">'プロ等申込書'!$A$1:$K$23</definedName>
    <definedName name="_xlnm.Print_Area" localSheetId="4">'女子四種'!$A$1:$J$40</definedName>
    <definedName name="_xlnm.Print_Area" localSheetId="2">'男子四種'!$A$1:$J$40</definedName>
    <definedName name="_xlnm.Print_Area" localSheetId="3">'様式１（女）'!$A$1:$S$36</definedName>
    <definedName name="_xlnm.Print_Area" localSheetId="1">'様式１（男）'!$A$1:$S$36</definedName>
    <definedName name="_xlnm.Print_Titles" localSheetId="3">'様式１（女）'!$1:$6</definedName>
    <definedName name="_xlnm.Print_Titles" localSheetId="1">'様式１（男）'!$1:$6</definedName>
  </definedNames>
  <calcPr fullCalcOnLoad="1"/>
</workbook>
</file>

<file path=xl/sharedStrings.xml><?xml version="1.0" encoding="utf-8"?>
<sst xmlns="http://schemas.openxmlformats.org/spreadsheetml/2006/main" count="570" uniqueCount="265">
  <si>
    <t>学年</t>
  </si>
  <si>
    <t>№</t>
  </si>
  <si>
    <t>氏名</t>
  </si>
  <si>
    <t>生年</t>
  </si>
  <si>
    <t>最高記録</t>
  </si>
  <si>
    <t>走幅跳</t>
  </si>
  <si>
    <t>男子種目</t>
  </si>
  <si>
    <t>ゼッケン</t>
  </si>
  <si>
    <t>種目2</t>
  </si>
  <si>
    <t>種目1</t>
  </si>
  <si>
    <t>女子種目</t>
  </si>
  <si>
    <t>400m</t>
  </si>
  <si>
    <t>110mH</t>
  </si>
  <si>
    <t>走高跳</t>
  </si>
  <si>
    <t>砲丸投</t>
  </si>
  <si>
    <t>学年</t>
  </si>
  <si>
    <t>例１</t>
  </si>
  <si>
    <t>例２</t>
  </si>
  <si>
    <t>種目</t>
  </si>
  <si>
    <t>風力</t>
  </si>
  <si>
    <t>100mH</t>
  </si>
  <si>
    <t>1500m</t>
  </si>
  <si>
    <t>棒高跳</t>
  </si>
  <si>
    <t>800m</t>
  </si>
  <si>
    <t>・シートは男女別になっています。</t>
  </si>
  <si>
    <t>記入例</t>
  </si>
  <si>
    <t>+1.0</t>
  </si>
  <si>
    <t>入力上の注意</t>
  </si>
  <si>
    <t>５文字以上の氏名にはスペースが入りません。</t>
  </si>
  <si>
    <t>（例）</t>
  </si>
  <si>
    <t>全角にて入力します。苗字と名前の間に全角スペースを適当に入れて、合計５文字になるようにしてください。</t>
  </si>
  <si>
    <t>６文字以上の氏名にも５文字の氏名と同様にスペースが入りません。</t>
  </si>
  <si>
    <t>半角ｶﾀｶﾅで入力して下さい。姓、名の間は必ず半角スペースを入れて下さい。</t>
  </si>
  <si>
    <t>ｸｼﾛ_ﾂﾖｼ</t>
  </si>
  <si>
    <t>生まれた西暦年の下２ケタを半角英数で入力して下さい。同じ学年でも早生まれの生徒に注意して下さい。</t>
  </si>
  <si>
    <t>出場種目</t>
  </si>
  <si>
    <t>「１２秒３４」　→　「12.34」</t>
  </si>
  <si>
    <t>「６ｍ７６」　→　「6.76」</t>
  </si>
  <si>
    <t>ﾌﾘｶﾞﾅ</t>
  </si>
  <si>
    <t>※ お手数をおかけしますが、どうぞよろしくお願いいたします。</t>
  </si>
  <si>
    <t>フリガナ</t>
  </si>
  <si>
    <t>1500m</t>
  </si>
  <si>
    <t>ﾌﾘｶﾞﾅ</t>
  </si>
  <si>
    <t>氏　名</t>
  </si>
  <si>
    <t>男子集計用シート</t>
  </si>
  <si>
    <t>+1.4</t>
  </si>
  <si>
    <t>200m</t>
  </si>
  <si>
    <t>出場種目２</t>
  </si>
  <si>
    <t>出場種目１</t>
  </si>
  <si>
    <t>400mR</t>
  </si>
  <si>
    <t>○</t>
  </si>
  <si>
    <t>○</t>
  </si>
  <si>
    <t>ﾁｰﾑ</t>
  </si>
  <si>
    <r>
      <t>出場する選手に</t>
    </r>
    <r>
      <rPr>
        <b/>
        <sz val="11"/>
        <rFont val="ＭＳ Ｐゴシック"/>
        <family val="3"/>
      </rPr>
      <t>「○」</t>
    </r>
    <r>
      <rPr>
        <sz val="11"/>
        <rFont val="ＭＳ Ｐゴシック"/>
        <family val="3"/>
      </rPr>
      <t>をつけます。←リストから選択します。</t>
    </r>
  </si>
  <si>
    <t>11.80</t>
  </si>
  <si>
    <t>+1.5</t>
  </si>
  <si>
    <t>種目によっては風力(＋，－)を半角英数で入力して下さい。</t>
  </si>
  <si>
    <t>釧路地方陸上競技協会</t>
  </si>
  <si>
    <t>道東　一郎</t>
  </si>
  <si>
    <t>ﾄﾞｳﾄｳ ｲﾁﾛｳ</t>
  </si>
  <si>
    <t>釧路　太郎</t>
  </si>
  <si>
    <t>ｸｼﾛ ﾀﾛｳ</t>
  </si>
  <si>
    <t>３文字の氏名　→　「道東＿＿強」（苗字と名前の間に全角スペースを２つ入れる）</t>
  </si>
  <si>
    <t>４文字の氏名　→　「道東＿太郎」（苗字と名前の間に全角スペースを１つ入れる）</t>
  </si>
  <si>
    <t>５文字の氏名　→　「道東金太郎」（苗字と名前の間をあけない）</t>
  </si>
  <si>
    <t>連絡先℡</t>
  </si>
  <si>
    <t>様式１-男子</t>
  </si>
  <si>
    <t>様式１-女子</t>
  </si>
  <si>
    <t>湿原　　緑</t>
  </si>
  <si>
    <t>鶴野　麻衣</t>
  </si>
  <si>
    <t>風</t>
  </si>
  <si>
    <t>女子集計用シート</t>
  </si>
  <si>
    <r>
      <rPr>
        <b/>
        <sz val="14"/>
        <color indexed="30"/>
        <rFont val="ＭＳ Ｐ明朝"/>
        <family val="1"/>
      </rPr>
      <t>第25回 北海道中学校新人陸上競技大会</t>
    </r>
    <r>
      <rPr>
        <b/>
        <sz val="18"/>
        <color indexed="30"/>
        <rFont val="ＭＳ Ｐ明朝"/>
        <family val="1"/>
      </rPr>
      <t xml:space="preserve"> 参加申込一覧表　</t>
    </r>
    <r>
      <rPr>
        <b/>
        <sz val="14"/>
        <color indexed="30"/>
        <rFont val="ＭＳ Ｐ明朝"/>
        <family val="1"/>
      </rPr>
      <t>（参加校・団体作成）</t>
    </r>
  </si>
  <si>
    <t>中体連</t>
  </si>
  <si>
    <r>
      <t>第25回 北海道中学校新人陸上競技大会　</t>
    </r>
    <r>
      <rPr>
        <sz val="20"/>
        <color indexed="10"/>
        <rFont val="ＭＳ ゴシック"/>
        <family val="3"/>
      </rPr>
      <t>電子データ入力の方法</t>
    </r>
  </si>
  <si>
    <t>・入力する選手に順番はありません。</t>
  </si>
  <si>
    <r>
      <t>・入力が終わりましたら、</t>
    </r>
    <r>
      <rPr>
        <b/>
        <sz val="11"/>
        <rFont val="ＭＳ Ｐゴシック"/>
        <family val="3"/>
      </rPr>
      <t>「全道中学新人（釧路鳥取中）」</t>
    </r>
    <r>
      <rPr>
        <sz val="11"/>
        <rFont val="ＭＳ Ｐゴシック"/>
        <family val="3"/>
      </rPr>
      <t>のように、学校・団体名がわかるファイル名をつけて保存し、各地区専門委員長にファイルを添付して送付して下さい。</t>
    </r>
  </si>
  <si>
    <t>・ファイルの入力に関して、下記のように入力できない、とか、不明な点がある場合は　kus.tottori@gmail.com (鳥取中：村上) まで問い合わせください。</t>
  </si>
  <si>
    <t>2年100m</t>
  </si>
  <si>
    <t>1年100m</t>
  </si>
  <si>
    <t>3000m</t>
  </si>
  <si>
    <t>四種競技</t>
  </si>
  <si>
    <t>46.56</t>
  </si>
  <si>
    <t>1524</t>
  </si>
  <si>
    <t>中体連名</t>
  </si>
  <si>
    <t>学校・
団体名</t>
  </si>
  <si>
    <t>4.36.07</t>
  </si>
  <si>
    <t>学校・団体名</t>
  </si>
  <si>
    <t>04</t>
  </si>
  <si>
    <t>05</t>
  </si>
  <si>
    <t>2004年生まれ　→　「04」</t>
  </si>
  <si>
    <t>ドロップダウンリストから選択してください。</t>
  </si>
  <si>
    <t>なお、3年生は女子3000mに出場する生徒のみです。</t>
  </si>
  <si>
    <t>札幌</t>
  </si>
  <si>
    <t>石狩</t>
  </si>
  <si>
    <t>小樽</t>
  </si>
  <si>
    <t>後志</t>
  </si>
  <si>
    <t>旭川</t>
  </si>
  <si>
    <t>名寄</t>
  </si>
  <si>
    <t>宗谷</t>
  </si>
  <si>
    <t>上川中央</t>
  </si>
  <si>
    <t>富良野</t>
  </si>
  <si>
    <t>士別</t>
  </si>
  <si>
    <t>留萌</t>
  </si>
  <si>
    <t>函館</t>
  </si>
  <si>
    <t>渡島</t>
  </si>
  <si>
    <t>檜山</t>
  </si>
  <si>
    <t>南空知</t>
  </si>
  <si>
    <t>北空知</t>
  </si>
  <si>
    <t>日高</t>
  </si>
  <si>
    <t>西胆振</t>
  </si>
  <si>
    <t>東胆振</t>
  </si>
  <si>
    <t>全十勝</t>
  </si>
  <si>
    <t>オホーツク</t>
  </si>
  <si>
    <t>根室</t>
  </si>
  <si>
    <t>釧路</t>
  </si>
  <si>
    <t>携帯℡</t>
  </si>
  <si>
    <t>監督名</t>
  </si>
  <si>
    <t>資格</t>
  </si>
  <si>
    <t>ＪＡＡＦ
登録番号</t>
  </si>
  <si>
    <t>市町村名</t>
  </si>
  <si>
    <t>学校・団体名を全角で入力して下さい。「～中」はつけずに入力して下さい。</t>
  </si>
  <si>
    <t>上段：申し合わせ事項　下段：記入例</t>
  </si>
  <si>
    <t>学校名</t>
  </si>
  <si>
    <t>参加申込書への入力</t>
  </si>
  <si>
    <t>備考</t>
  </si>
  <si>
    <t>①</t>
  </si>
  <si>
    <t>市町村名をつけて，学校名を記入する。ただし，「市立」「町立」「村立」は省略すること。</t>
  </si>
  <si>
    <t>北見市立常呂中学校</t>
  </si>
  <si>
    <t>北見常呂</t>
  </si>
  <si>
    <t>帯広市立南町中学校</t>
  </si>
  <si>
    <t>帯広南町</t>
  </si>
  <si>
    <t>浜中町立霧多布中学校</t>
  </si>
  <si>
    <t>浜中霧多布</t>
  </si>
  <si>
    <t>札幌市立真駒内曙中学校</t>
  </si>
  <si>
    <t>札幌真駒内曙</t>
  </si>
  <si>
    <t>　学校名に市町村名が入っているところは，市町村名をつける必要はない。市町村名の前に「上」や「南」などが入っている場合は，市町村名をはっきりさせるために下記のように表記する。</t>
  </si>
  <si>
    <t>士別市立士別南中学校</t>
  </si>
  <si>
    <t>士別南</t>
  </si>
  <si>
    <t>弟子屈町立弟子屈中学校</t>
  </si>
  <si>
    <t>弟子屈</t>
  </si>
  <si>
    <t>音更町立下音更中学校</t>
  </si>
  <si>
    <t>音更下音更</t>
  </si>
  <si>
    <t>「下音更」だけでは、下音更が市町村名と読み取れるので</t>
  </si>
  <si>
    <t>美唄市立南美唄中学校</t>
  </si>
  <si>
    <t>美唄南美唄</t>
  </si>
  <si>
    <t>同上</t>
  </si>
  <si>
    <t>上富良野町立上富良野中学校</t>
  </si>
  <si>
    <t>上富良野</t>
  </si>
  <si>
    <t>③</t>
  </si>
  <si>
    <t>６文字以上の学校</t>
  </si>
  <si>
    <t>札幌市立あいの里東中学校</t>
  </si>
  <si>
    <t>札幌あいの里東</t>
  </si>
  <si>
    <t>札幌市立もみじ台南中学校</t>
  </si>
  <si>
    <t>札幌もみじ台南</t>
  </si>
  <si>
    <t>北海道教育大学附属函館中学校</t>
  </si>
  <si>
    <t>北教大附属函館</t>
  </si>
  <si>
    <t>他の附属・付属も同様に</t>
  </si>
  <si>
    <t>新ひだか町立静内第三中学校</t>
  </si>
  <si>
    <t>新ひだか静内第三</t>
  </si>
  <si>
    <t>新ひだか町立静内中学校</t>
  </si>
  <si>
    <t>新ひだか静内</t>
  </si>
  <si>
    <t>②</t>
  </si>
  <si>
    <t>「４分４８秒２５」　→　「4.48.25」</t>
  </si>
  <si>
    <t>4×100mR</t>
  </si>
  <si>
    <t>リレーの欄の入力  (4×100mR)</t>
  </si>
  <si>
    <t>標準</t>
  </si>
  <si>
    <t>「資格」欄は，標準記録突破の場合は『標準』，地区１位は『１位』をドロップダウンリストから選択。両方の資格がある場合は，『標準』を選択してください。</t>
  </si>
  <si>
    <r>
      <t>「資格」と</t>
    </r>
    <r>
      <rPr>
        <b/>
        <sz val="11"/>
        <rFont val="ＭＳ Ｐゴシック"/>
        <family val="3"/>
      </rPr>
      <t>「最高記録」</t>
    </r>
    <r>
      <rPr>
        <sz val="11"/>
        <rFont val="ＭＳ Ｐゴシック"/>
        <family val="3"/>
      </rPr>
      <t>は</t>
    </r>
    <r>
      <rPr>
        <b/>
        <u val="single"/>
        <sz val="12"/>
        <color indexed="10"/>
        <rFont val="ＭＳ Ｐゴシック"/>
        <family val="3"/>
      </rPr>
      <t>そのチームの１人目の欄にのみ</t>
    </r>
    <r>
      <rPr>
        <b/>
        <u val="single"/>
        <sz val="11"/>
        <rFont val="ＭＳ Ｐゴシック"/>
        <family val="3"/>
      </rPr>
      <t>入力</t>
    </r>
    <r>
      <rPr>
        <sz val="11"/>
        <rFont val="ＭＳ Ｐゴシック"/>
        <family val="3"/>
      </rPr>
      <t>して下さい。</t>
    </r>
  </si>
  <si>
    <t>5.18</t>
  </si>
  <si>
    <t>参加数</t>
  </si>
  <si>
    <t>小計</t>
  </si>
  <si>
    <t>計</t>
  </si>
  <si>
    <t>参加料</t>
  </si>
  <si>
    <t>ＮＣ代</t>
  </si>
  <si>
    <t>１種目</t>
  </si>
  <si>
    <t>２種目</t>
  </si>
  <si>
    <t>リレーのみ</t>
  </si>
  <si>
    <t>リレー</t>
  </si>
  <si>
    <t>合計</t>
  </si>
  <si>
    <t>参加</t>
  </si>
  <si>
    <t>№</t>
  </si>
  <si>
    <t>ゼッケン</t>
  </si>
  <si>
    <t>ﾌﾘｶﾞﾅ</t>
  </si>
  <si>
    <r>
      <rPr>
        <b/>
        <sz val="14"/>
        <color indexed="10"/>
        <rFont val="ＭＳ Ｐ明朝"/>
        <family val="1"/>
      </rPr>
      <t>第25回 北海道中学校新人陸上競技大会</t>
    </r>
    <r>
      <rPr>
        <b/>
        <sz val="18"/>
        <color indexed="10"/>
        <rFont val="ＭＳ Ｐ明朝"/>
        <family val="1"/>
      </rPr>
      <t xml:space="preserve"> 参加申込一覧表　</t>
    </r>
    <r>
      <rPr>
        <b/>
        <sz val="14"/>
        <color indexed="10"/>
        <rFont val="ＭＳ Ｐ明朝"/>
        <family val="1"/>
      </rPr>
      <t>（参加校・団体作成）</t>
    </r>
  </si>
  <si>
    <t>ﾂﾙﾉ ﾏｲ</t>
  </si>
  <si>
    <t>ｼﾂｹﾞﾝ ﾐﾄﾞﾘ</t>
  </si>
  <si>
    <t>13.68</t>
  </si>
  <si>
    <t>4.30</t>
  </si>
  <si>
    <t>5.18.05</t>
  </si>
  <si>
    <t>1724</t>
  </si>
  <si>
    <t>54.56</t>
  </si>
  <si>
    <t>男子　四種競技　申し込み個票　（記入例）</t>
  </si>
  <si>
    <t>地区中体連名</t>
  </si>
  <si>
    <t>市町村名</t>
  </si>
  <si>
    <t>釧路市</t>
  </si>
  <si>
    <t>釧路鳥取西</t>
  </si>
  <si>
    <t>最高記録</t>
  </si>
  <si>
    <t>110mＨ</t>
  </si>
  <si>
    <t>総合得点</t>
  </si>
  <si>
    <t>砲丸投</t>
  </si>
  <si>
    <t>※手動計時の場合は，それぞれの点数と総合得点を直接入力してください。</t>
  </si>
  <si>
    <t>走高跳</t>
  </si>
  <si>
    <t>400m</t>
  </si>
  <si>
    <t>男子　四種競技　申し込み個票</t>
  </si>
  <si>
    <t>17.89</t>
  </si>
  <si>
    <t>8.74</t>
  </si>
  <si>
    <t>1.45</t>
  </si>
  <si>
    <t>400m</t>
  </si>
  <si>
    <t>61.12</t>
  </si>
  <si>
    <t>女子　四種競技　申し込み個票　（記入例）</t>
  </si>
  <si>
    <t>100mＨ</t>
  </si>
  <si>
    <t>7.27</t>
  </si>
  <si>
    <t>200m</t>
  </si>
  <si>
    <t>女子　四種競技　申し込み個票</t>
  </si>
  <si>
    <t>円</t>
  </si>
  <si>
    <t>合　　計　　金　　額</t>
  </si>
  <si>
    <t>冊</t>
  </si>
  <si>
    <t xml:space="preserve"> プログラム購入冊数　（１冊１,０００円）</t>
  </si>
  <si>
    <t>＊太枠内に数字を入れてください。</t>
  </si>
  <si>
    <t>記載責任者電話</t>
  </si>
  <si>
    <t>印</t>
  </si>
  <si>
    <t>記載責任者氏名</t>
  </si>
  <si>
    <t>市町村名</t>
  </si>
  <si>
    <t>地区中体連名</t>
  </si>
  <si>
    <t>※400mで1分を超える記録は，「61．12」のように入力してください。</t>
  </si>
  <si>
    <t>釧路　強士</t>
  </si>
  <si>
    <t>ｸｼﾛ ﾂﾖｼ</t>
  </si>
  <si>
    <t>ﾌﾘｶﾞﾅ</t>
  </si>
  <si>
    <t>ﾌﾘｶﾞﾅ</t>
  </si>
  <si>
    <t>氏　名</t>
  </si>
  <si>
    <t>※点数は自動計算されます。</t>
  </si>
  <si>
    <t>第25回　北海道中学校新人陸上競技大会</t>
  </si>
  <si>
    <t>　申込書は，大会参加申込時に各地区で取りまとめ、同封してください。</t>
  </si>
  <si>
    <t>プログラム・ランキング表申込書</t>
  </si>
  <si>
    <t>◎</t>
  </si>
  <si>
    <t>プログラムは，参加選手分のみ各学校にお配りしますが，監督分は別購入となります。</t>
  </si>
  <si>
    <t>ランキング表は，参加選手・監督ともに別購入となります。</t>
  </si>
  <si>
    <t>申込書は各学校で必ず控えをおとりください。</t>
  </si>
  <si>
    <t>プログラム・ランキング表ともに当日販売しますが，数に限りがありますので事前申し込みをお勧めします。</t>
  </si>
  <si>
    <t xml:space="preserve"> ランキング表購入冊数　（１冊５００円）　</t>
  </si>
  <si>
    <t>18.23</t>
  </si>
  <si>
    <t>1.40</t>
  </si>
  <si>
    <t>200m</t>
  </si>
  <si>
    <t>30.81</t>
  </si>
  <si>
    <t>100mＨ</t>
  </si>
  <si>
    <t>200m</t>
  </si>
  <si>
    <t>ﾌﾘｶﾞﾅ</t>
  </si>
  <si>
    <t>釧路鳥取</t>
  </si>
  <si>
    <t>鳥中　花子</t>
  </si>
  <si>
    <t>ﾄﾘﾁｭｳ ﾊﾅｺ</t>
  </si>
  <si>
    <t>学校･団体名</t>
  </si>
  <si>
    <t>記録集は作成しません。大会期間中は釧路地方陸協ＨＰに速報を公開し、大会終了後に全記録をＨＰに掲載しますので、そちらで記録を確認してください。
　釧路地方陸協ＨＰのＵＲＬ　　　http://www.sip.or.jp/~ban/</t>
  </si>
  <si>
    <t>※ 大会会場受付でお支払いください。</t>
  </si>
  <si>
    <t>学校･団体名</t>
  </si>
  <si>
    <t>四種競技は総合得点を入力し、個々の種目の記録は、「男子四種」、「女子四種」のシートに記入してください。</t>
  </si>
  <si>
    <r>
      <rPr>
        <b/>
        <sz val="11"/>
        <rFont val="ＭＳ Ｐゴシック"/>
        <family val="3"/>
      </rPr>
      <t>「資格」</t>
    </r>
    <r>
      <rPr>
        <sz val="11"/>
        <rFont val="ＭＳ Ｐゴシック"/>
        <family val="3"/>
      </rPr>
      <t>と</t>
    </r>
    <r>
      <rPr>
        <b/>
        <sz val="11"/>
        <rFont val="ＭＳ Ｐゴシック"/>
        <family val="3"/>
      </rPr>
      <t>「種目」</t>
    </r>
    <r>
      <rPr>
        <sz val="11"/>
        <rFont val="ＭＳ Ｐゴシック"/>
        <family val="3"/>
      </rPr>
      <t>は</t>
    </r>
    <r>
      <rPr>
        <b/>
        <sz val="11"/>
        <color indexed="10"/>
        <rFont val="ＭＳ Ｐゴシック"/>
        <family val="3"/>
      </rPr>
      <t>必ずドロップダウンリスト</t>
    </r>
    <r>
      <rPr>
        <sz val="11"/>
        <rFont val="ＭＳ Ｐゴシック"/>
        <family val="3"/>
      </rPr>
      <t>から選んでください。</t>
    </r>
  </si>
  <si>
    <t>様式２</t>
  </si>
  <si>
    <t>様式３</t>
  </si>
  <si>
    <t>「北海道中学陸上競技大会」および右記「申し合わせ事項」の表記に準じます。</t>
  </si>
  <si>
    <t>クラブチームはプログラムに掲載する名称で入力してください。</t>
  </si>
  <si>
    <t>１位</t>
  </si>
  <si>
    <t>１位</t>
  </si>
  <si>
    <t>　本大会参加の申込み方法は、各地区中体連にてコンピューター入力によるファイルの提出をお願いいたします。
本大会の記録処理および競技プログラムの作成は、コンピューターで処理し実施されます。大会準備にかかる
作業の効率化のためご協力ください。下記の入力方法を参考にし、誤入力のないようよろしくお願いいたします。</t>
  </si>
  <si>
    <r>
      <t>「最高記録」は半角数字と「ｍ」や「分」、「秒」については、</t>
    </r>
    <r>
      <rPr>
        <b/>
        <sz val="11"/>
        <color indexed="10"/>
        <rFont val="ＭＳ Ｐゴシック"/>
        <family val="3"/>
      </rPr>
      <t>すべてピリオド「</t>
    </r>
    <r>
      <rPr>
        <b/>
        <sz val="12"/>
        <color indexed="10"/>
        <rFont val="ＭＳ Ｐゴシック"/>
        <family val="3"/>
      </rPr>
      <t xml:space="preserve">. </t>
    </r>
    <r>
      <rPr>
        <b/>
        <sz val="11"/>
        <color indexed="10"/>
        <rFont val="ＭＳ Ｐゴシック"/>
        <family val="3"/>
      </rPr>
      <t>」で入力</t>
    </r>
    <r>
      <rPr>
        <sz val="11"/>
        <rFont val="ＭＳ Ｐゴシック"/>
        <family val="3"/>
      </rPr>
      <t>して下さい。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</si>
</sst>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&quot;枚&quot;"/>
    <numFmt numFmtId="180" formatCode="@&quot;　　印&quot;"/>
    <numFmt numFmtId="181" formatCode="&quot;¥&quot;#,##0_);[Red]\(&quot;¥&quot;#,##0\)"/>
    <numFmt numFmtId="182" formatCode="#,##0;\-#,##0;&quot;-&quot;"/>
    <numFmt numFmtId="183" formatCode="[$¥-411]#,##0.00;[$¥-411]#,##0.00"/>
    <numFmt numFmtId="184" formatCode="[$¥-411]#,##0.0;[$¥-411]#,##0.0"/>
    <numFmt numFmtId="185" formatCode="[$¥-411]#,##0;[$¥-411]#,##0"/>
    <numFmt numFmtId="186" formatCode="0&quot;名&quot;"/>
    <numFmt numFmtId="187" formatCode="0&quot;ﾁｰﾑ&quot;"/>
    <numFmt numFmtId="188" formatCode="\+0.0;\-0.0;\ 0.0"/>
    <numFmt numFmtId="189" formatCode="#&quot;点&quot;"/>
    <numFmt numFmtId="190" formatCode="0&quot;中体連&quot;"/>
    <numFmt numFmtId="191" formatCode="@&quot;中体連&quot;"/>
  </numFmts>
  <fonts count="9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4"/>
      <color indexed="48"/>
      <name val="ＭＳ Ｐ明朝"/>
      <family val="1"/>
    </font>
    <font>
      <sz val="10"/>
      <name val="ＭＳ Ｐ明朝"/>
      <family val="1"/>
    </font>
    <font>
      <i/>
      <sz val="11"/>
      <name val="ＭＳ Ｐ明朝"/>
      <family val="1"/>
    </font>
    <font>
      <sz val="11"/>
      <name val="ＭＳ 明朝"/>
      <family val="1"/>
    </font>
    <font>
      <sz val="9"/>
      <name val="ＭＳ Ｐ明朝"/>
      <family val="1"/>
    </font>
    <font>
      <sz val="11"/>
      <color indexed="10"/>
      <name val="ＭＳ Ｐ明朝"/>
      <family val="1"/>
    </font>
    <font>
      <sz val="11"/>
      <color indexed="12"/>
      <name val="ＭＳ Ｐ明朝"/>
      <family val="1"/>
    </font>
    <font>
      <b/>
      <sz val="16"/>
      <color indexed="10"/>
      <name val="ＭＳ Ｐ明朝"/>
      <family val="1"/>
    </font>
    <font>
      <b/>
      <sz val="11"/>
      <name val="ＭＳ 明朝"/>
      <family val="1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3"/>
      <color indexed="12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明朝"/>
      <family val="1"/>
    </font>
    <font>
      <sz val="24"/>
      <name val="ＭＳ ゴシック"/>
      <family val="3"/>
    </font>
    <font>
      <b/>
      <u val="single"/>
      <sz val="11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30"/>
      <name val="ＭＳ Ｐ明朝"/>
      <family val="1"/>
    </font>
    <font>
      <sz val="11"/>
      <color indexed="56"/>
      <name val="ＭＳ 明朝"/>
      <family val="1"/>
    </font>
    <font>
      <sz val="11"/>
      <color indexed="56"/>
      <name val="ＭＳ Ｐ明朝"/>
      <family val="1"/>
    </font>
    <font>
      <sz val="10"/>
      <color indexed="56"/>
      <name val="ＭＳ Ｐ明朝"/>
      <family val="1"/>
    </font>
    <font>
      <b/>
      <sz val="12"/>
      <color indexed="10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18"/>
      <name val="ＭＳ Ｐゴシック"/>
      <family val="3"/>
    </font>
    <font>
      <b/>
      <sz val="14"/>
      <color indexed="30"/>
      <name val="ＭＳ Ｐ明朝"/>
      <family val="1"/>
    </font>
    <font>
      <sz val="9"/>
      <name val="ＭＳ Ｐゴシック"/>
      <family val="3"/>
    </font>
    <font>
      <b/>
      <sz val="18"/>
      <color indexed="10"/>
      <name val="ＭＳ Ｐ明朝"/>
      <family val="1"/>
    </font>
    <font>
      <b/>
      <sz val="14"/>
      <color indexed="10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b/>
      <u val="double"/>
      <sz val="14"/>
      <name val="ＭＳ 明朝"/>
      <family val="1"/>
    </font>
    <font>
      <b/>
      <sz val="10"/>
      <name val="ＭＳ Ｐ明朝"/>
      <family val="1"/>
    </font>
    <font>
      <b/>
      <sz val="20"/>
      <name val="ＭＳ 明朝"/>
      <family val="1"/>
    </font>
    <font>
      <b/>
      <u val="double"/>
      <sz val="20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Ｐ明朝"/>
      <family val="1"/>
    </font>
    <font>
      <b/>
      <sz val="18"/>
      <color rgb="FFFF0000"/>
      <name val="ＭＳ Ｐ明朝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A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A3A3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/>
      <right/>
      <top/>
      <bottom style="dotted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182" fontId="29" fillId="0" borderId="0" applyFill="0" applyBorder="0" applyAlignment="0">
      <protection/>
    </xf>
    <xf numFmtId="0" fontId="30" fillId="0" borderId="0">
      <alignment horizontal="left"/>
      <protection/>
    </xf>
    <xf numFmtId="0" fontId="31" fillId="0" borderId="1" applyNumberFormat="0" applyAlignment="0" applyProtection="0"/>
    <xf numFmtId="0" fontId="31" fillId="0" borderId="2">
      <alignment horizontal="left" vertical="center"/>
      <protection/>
    </xf>
    <xf numFmtId="0" fontId="32" fillId="0" borderId="0">
      <alignment/>
      <protection/>
    </xf>
    <xf numFmtId="4" fontId="30" fillId="0" borderId="0">
      <alignment horizontal="right"/>
      <protection/>
    </xf>
    <xf numFmtId="4" fontId="33" fillId="0" borderId="0">
      <alignment horizontal="right"/>
      <protection/>
    </xf>
    <xf numFmtId="0" fontId="34" fillId="0" borderId="0">
      <alignment horizontal="left"/>
      <protection/>
    </xf>
    <xf numFmtId="0" fontId="35" fillId="0" borderId="0">
      <alignment horizontal="center"/>
      <protection/>
    </xf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3" applyNumberFormat="0" applyAlignment="0" applyProtection="0"/>
    <xf numFmtId="0" fontId="8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82" fillId="0" borderId="5" applyNumberFormat="0" applyFill="0" applyAlignment="0" applyProtection="0"/>
    <xf numFmtId="0" fontId="83" fillId="28" borderId="0" applyNumberFormat="0" applyBorder="0" applyAlignment="0" applyProtection="0"/>
    <xf numFmtId="0" fontId="84" fillId="29" borderId="6" applyNumberFormat="0" applyAlignment="0" applyProtection="0"/>
    <xf numFmtId="0" fontId="8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8" fillId="0" borderId="9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10" applyNumberFormat="0" applyFill="0" applyAlignment="0" applyProtection="0"/>
    <xf numFmtId="0" fontId="90" fillId="29" borderId="11" applyNumberFormat="0" applyAlignment="0" applyProtection="0"/>
    <xf numFmtId="0" fontId="9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2" fillId="30" borderId="6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7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7" fillId="0" borderId="0">
      <alignment/>
      <protection/>
    </xf>
    <xf numFmtId="0" fontId="93" fillId="31" borderId="0" applyNumberFormat="0" applyBorder="0" applyAlignment="0" applyProtection="0"/>
  </cellStyleXfs>
  <cellXfs count="456">
    <xf numFmtId="0" fontId="0" fillId="0" borderId="0" xfId="0" applyAlignment="1">
      <alignment/>
    </xf>
    <xf numFmtId="0" fontId="0" fillId="0" borderId="0" xfId="0" applyBorder="1" applyAlignment="1">
      <alignment/>
    </xf>
    <xf numFmtId="0" fontId="11" fillId="0" borderId="0" xfId="72" applyFont="1" applyProtection="1">
      <alignment vertical="center"/>
      <protection/>
    </xf>
    <xf numFmtId="0" fontId="12" fillId="0" borderId="0" xfId="72" applyFont="1" applyProtection="1">
      <alignment vertical="center"/>
      <protection/>
    </xf>
    <xf numFmtId="0" fontId="4" fillId="0" borderId="0" xfId="72" applyFont="1" applyProtection="1">
      <alignment vertical="center"/>
      <protection/>
    </xf>
    <xf numFmtId="0" fontId="10" fillId="0" borderId="0" xfId="72" applyFont="1" applyProtection="1">
      <alignment vertical="center"/>
      <protection/>
    </xf>
    <xf numFmtId="0" fontId="4" fillId="0" borderId="12" xfId="72" applyFont="1" applyBorder="1" applyAlignment="1" applyProtection="1">
      <alignment horizontal="center" vertical="center"/>
      <protection/>
    </xf>
    <xf numFmtId="0" fontId="4" fillId="0" borderId="0" xfId="72" applyFont="1" applyBorder="1" applyAlignment="1" applyProtection="1">
      <alignment horizontal="center" vertical="center"/>
      <protection/>
    </xf>
    <xf numFmtId="180" fontId="4" fillId="0" borderId="0" xfId="72" applyNumberFormat="1" applyFont="1" applyBorder="1" applyAlignment="1" applyProtection="1">
      <alignment horizontal="center" vertical="center"/>
      <protection/>
    </xf>
    <xf numFmtId="0" fontId="6" fillId="0" borderId="13" xfId="72" applyFont="1" applyBorder="1" applyAlignment="1" applyProtection="1">
      <alignment horizontal="left"/>
      <protection/>
    </xf>
    <xf numFmtId="0" fontId="10" fillId="0" borderId="0" xfId="72" applyFont="1" applyBorder="1" applyAlignment="1" applyProtection="1">
      <alignment horizontal="center" vertical="center" wrapText="1"/>
      <protection/>
    </xf>
    <xf numFmtId="0" fontId="4" fillId="0" borderId="0" xfId="72" applyFont="1" applyBorder="1" applyAlignment="1" applyProtection="1">
      <alignment horizontal="center" vertical="center" wrapText="1"/>
      <protection/>
    </xf>
    <xf numFmtId="0" fontId="9" fillId="0" borderId="0" xfId="72" applyFont="1" applyAlignment="1" applyProtection="1">
      <alignment horizontal="left" vertical="center"/>
      <protection/>
    </xf>
    <xf numFmtId="0" fontId="4" fillId="0" borderId="0" xfId="72" applyFont="1" applyAlignment="1" applyProtection="1">
      <alignment horizontal="center" vertical="center" wrapText="1"/>
      <protection/>
    </xf>
    <xf numFmtId="0" fontId="4" fillId="0" borderId="0" xfId="72" applyFont="1" applyAlignment="1" applyProtection="1">
      <alignment horizontal="center" vertical="center"/>
      <protection/>
    </xf>
    <xf numFmtId="0" fontId="0" fillId="0" borderId="0" xfId="72" applyFont="1" applyAlignment="1" applyProtection="1">
      <alignment vertical="center"/>
      <protection/>
    </xf>
    <xf numFmtId="0" fontId="4" fillId="0" borderId="0" xfId="72" applyFont="1" applyAlignment="1" applyProtection="1">
      <alignment horizontal="left" vertical="center"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10" fillId="0" borderId="12" xfId="72" applyFont="1" applyBorder="1" applyAlignment="1" applyProtection="1">
      <alignment horizontal="center" vertical="center" shrinkToFit="1"/>
      <protection/>
    </xf>
    <xf numFmtId="0" fontId="7" fillId="0" borderId="14" xfId="72" applyFont="1" applyBorder="1" applyAlignment="1" applyProtection="1">
      <alignment horizontal="center" vertical="center" shrinkToFit="1"/>
      <protection/>
    </xf>
    <xf numFmtId="0" fontId="9" fillId="0" borderId="15" xfId="72" applyFont="1" applyBorder="1" applyAlignment="1" applyProtection="1">
      <alignment horizontal="left" vertical="center"/>
      <protection/>
    </xf>
    <xf numFmtId="0" fontId="4" fillId="0" borderId="16" xfId="72" applyFont="1" applyBorder="1" applyAlignment="1" applyProtection="1">
      <alignment horizontal="center" vertical="center"/>
      <protection/>
    </xf>
    <xf numFmtId="0" fontId="4" fillId="0" borderId="17" xfId="72" applyFont="1" applyBorder="1" applyAlignment="1" applyProtection="1">
      <alignment horizontal="center" vertical="center" shrinkToFit="1"/>
      <protection/>
    </xf>
    <xf numFmtId="49" fontId="4" fillId="0" borderId="17" xfId="72" applyNumberFormat="1" applyFont="1" applyBorder="1" applyAlignment="1" applyProtection="1">
      <alignment horizontal="right" vertical="center" shrinkToFit="1"/>
      <protection/>
    </xf>
    <xf numFmtId="0" fontId="8" fillId="0" borderId="0" xfId="72" applyFont="1" applyBorder="1" applyAlignment="1" applyProtection="1">
      <alignment horizontal="center" vertical="center"/>
      <protection/>
    </xf>
    <xf numFmtId="0" fontId="4" fillId="0" borderId="0" xfId="72" applyFont="1" applyAlignment="1" applyProtection="1">
      <alignment horizontal="left" vertical="center" indent="1"/>
      <protection/>
    </xf>
    <xf numFmtId="0" fontId="4" fillId="0" borderId="0" xfId="72" applyFont="1" applyAlignment="1" applyProtection="1">
      <alignment horizontal="right" vertical="center"/>
      <protection/>
    </xf>
    <xf numFmtId="0" fontId="10" fillId="0" borderId="18" xfId="72" applyFont="1" applyBorder="1" applyAlignment="1" applyProtection="1">
      <alignment horizontal="center" vertical="center" shrinkToFit="1"/>
      <protection/>
    </xf>
    <xf numFmtId="0" fontId="10" fillId="0" borderId="19" xfId="72" applyFont="1" applyBorder="1" applyAlignment="1" applyProtection="1">
      <alignment horizontal="center" vertical="center" shrinkToFit="1"/>
      <protection/>
    </xf>
    <xf numFmtId="0" fontId="9" fillId="0" borderId="0" xfId="72" applyFont="1" applyAlignment="1" applyProtection="1">
      <alignment horizontal="left" vertical="center" indent="1"/>
      <protection/>
    </xf>
    <xf numFmtId="0" fontId="14" fillId="0" borderId="0" xfId="72" applyFont="1" applyProtection="1">
      <alignment vertical="center"/>
      <protection/>
    </xf>
    <xf numFmtId="0" fontId="9" fillId="0" borderId="0" xfId="72" applyFont="1" applyAlignment="1" applyProtection="1">
      <alignment horizontal="right" vertical="center"/>
      <protection/>
    </xf>
    <xf numFmtId="0" fontId="9" fillId="0" borderId="0" xfId="72" applyFont="1" applyProtection="1">
      <alignment vertical="center"/>
      <protection/>
    </xf>
    <xf numFmtId="0" fontId="9" fillId="0" borderId="0" xfId="72" applyFont="1" applyAlignment="1" applyProtection="1">
      <alignment horizontal="left" vertical="center" indent="4"/>
      <protection/>
    </xf>
    <xf numFmtId="0" fontId="10" fillId="0" borderId="20" xfId="72" applyFont="1" applyBorder="1" applyAlignment="1" applyProtection="1">
      <alignment horizontal="center" vertical="center" shrinkToFit="1"/>
      <protection/>
    </xf>
    <xf numFmtId="0" fontId="19" fillId="0" borderId="0" xfId="0" applyFont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 indent="1"/>
    </xf>
    <xf numFmtId="0" fontId="2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 shrinkToFit="1"/>
    </xf>
    <xf numFmtId="0" fontId="0" fillId="0" borderId="22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37" fillId="0" borderId="23" xfId="72" applyFont="1" applyBorder="1" applyAlignment="1" applyProtection="1">
      <alignment horizontal="left" vertical="center" shrinkToFit="1"/>
      <protection locked="0"/>
    </xf>
    <xf numFmtId="0" fontId="38" fillId="0" borderId="24" xfId="72" applyFont="1" applyBorder="1" applyAlignment="1" applyProtection="1">
      <alignment horizontal="center" vertical="center"/>
      <protection locked="0"/>
    </xf>
    <xf numFmtId="0" fontId="38" fillId="0" borderId="25" xfId="72" applyFont="1" applyBorder="1" applyAlignment="1" applyProtection="1">
      <alignment horizontal="center" vertical="center" shrinkToFit="1"/>
      <protection locked="0"/>
    </xf>
    <xf numFmtId="49" fontId="38" fillId="0" borderId="25" xfId="72" applyNumberFormat="1" applyFont="1" applyBorder="1" applyAlignment="1" applyProtection="1">
      <alignment horizontal="right" vertical="center" shrinkToFit="1"/>
      <protection locked="0"/>
    </xf>
    <xf numFmtId="0" fontId="37" fillId="0" borderId="26" xfId="72" applyFont="1" applyBorder="1" applyAlignment="1" applyProtection="1">
      <alignment horizontal="left" vertical="center" shrinkToFit="1"/>
      <protection locked="0"/>
    </xf>
    <xf numFmtId="0" fontId="38" fillId="0" borderId="27" xfId="72" applyFont="1" applyBorder="1" applyAlignment="1" applyProtection="1">
      <alignment horizontal="center" vertical="center"/>
      <protection locked="0"/>
    </xf>
    <xf numFmtId="0" fontId="38" fillId="0" borderId="28" xfId="72" applyFont="1" applyBorder="1" applyAlignment="1" applyProtection="1">
      <alignment horizontal="center" vertical="center" shrinkToFit="1"/>
      <protection locked="0"/>
    </xf>
    <xf numFmtId="49" fontId="38" fillId="0" borderId="28" xfId="72" applyNumberFormat="1" applyFont="1" applyBorder="1" applyAlignment="1" applyProtection="1">
      <alignment horizontal="right" vertical="center" shrinkToFit="1"/>
      <protection locked="0"/>
    </xf>
    <xf numFmtId="0" fontId="37" fillId="0" borderId="29" xfId="72" applyFont="1" applyBorder="1" applyAlignment="1" applyProtection="1">
      <alignment horizontal="left" vertical="center" shrinkToFit="1"/>
      <protection locked="0"/>
    </xf>
    <xf numFmtId="0" fontId="38" fillId="0" borderId="30" xfId="72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49" fontId="4" fillId="32" borderId="31" xfId="72" applyNumberFormat="1" applyFont="1" applyFill="1" applyBorder="1" applyAlignment="1" applyProtection="1">
      <alignment horizontal="right" vertical="center" shrinkToFit="1"/>
      <protection/>
    </xf>
    <xf numFmtId="49" fontId="38" fillId="32" borderId="32" xfId="72" applyNumberFormat="1" applyFont="1" applyFill="1" applyBorder="1" applyAlignment="1" applyProtection="1">
      <alignment horizontal="right" vertical="center" shrinkToFit="1"/>
      <protection locked="0"/>
    </xf>
    <xf numFmtId="49" fontId="38" fillId="32" borderId="33" xfId="72" applyNumberFormat="1" applyFont="1" applyFill="1" applyBorder="1" applyAlignment="1" applyProtection="1">
      <alignment horizontal="right" vertical="center" shrinkToFit="1"/>
      <protection locked="0"/>
    </xf>
    <xf numFmtId="49" fontId="4" fillId="32" borderId="31" xfId="72" applyNumberFormat="1" applyFont="1" applyFill="1" applyBorder="1" applyAlignment="1" applyProtection="1">
      <alignment horizontal="right" vertical="center" shrinkToFit="1"/>
      <protection locked="0"/>
    </xf>
    <xf numFmtId="0" fontId="39" fillId="0" borderId="34" xfId="72" applyFont="1" applyBorder="1" applyAlignment="1" applyProtection="1">
      <alignment horizontal="center" vertical="center" shrinkToFit="1"/>
      <protection/>
    </xf>
    <xf numFmtId="0" fontId="39" fillId="0" borderId="35" xfId="72" applyFont="1" applyBorder="1" applyAlignment="1" applyProtection="1">
      <alignment horizontal="center" vertical="center" shrinkToFit="1"/>
      <protection/>
    </xf>
    <xf numFmtId="0" fontId="5" fillId="0" borderId="0" xfId="72" applyFont="1" applyBorder="1" applyAlignment="1" applyProtection="1">
      <alignment horizontal="center" vertical="center"/>
      <protection/>
    </xf>
    <xf numFmtId="49" fontId="4" fillId="0" borderId="31" xfId="72" applyNumberFormat="1" applyFont="1" applyFill="1" applyBorder="1" applyAlignment="1" applyProtection="1">
      <alignment horizontal="right" vertical="center" shrinkToFit="1"/>
      <protection locked="0"/>
    </xf>
    <xf numFmtId="49" fontId="4" fillId="0" borderId="36" xfId="72" applyNumberFormat="1" applyFont="1" applyFill="1" applyBorder="1" applyAlignment="1" applyProtection="1">
      <alignment horizontal="right" vertical="center" shrinkToFit="1"/>
      <protection/>
    </xf>
    <xf numFmtId="49" fontId="38" fillId="0" borderId="37" xfId="72" applyNumberFormat="1" applyFont="1" applyFill="1" applyBorder="1" applyAlignment="1" applyProtection="1">
      <alignment horizontal="right" vertical="center" shrinkToFit="1"/>
      <protection locked="0"/>
    </xf>
    <xf numFmtId="49" fontId="38" fillId="0" borderId="33" xfId="72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NumberFormat="1" applyAlignment="1">
      <alignment horizontal="center"/>
    </xf>
    <xf numFmtId="49" fontId="38" fillId="0" borderId="38" xfId="72" applyNumberFormat="1" applyFont="1" applyBorder="1" applyAlignment="1" applyProtection="1">
      <alignment horizontal="center" vertical="center"/>
      <protection locked="0"/>
    </xf>
    <xf numFmtId="49" fontId="38" fillId="0" borderId="28" xfId="72" applyNumberFormat="1" applyFont="1" applyBorder="1" applyAlignment="1" applyProtection="1">
      <alignment horizontal="center" vertical="center"/>
      <protection locked="0"/>
    </xf>
    <xf numFmtId="49" fontId="38" fillId="0" borderId="39" xfId="72" applyNumberFormat="1" applyFont="1" applyBorder="1" applyAlignment="1" applyProtection="1">
      <alignment horizontal="center" vertical="center"/>
      <protection locked="0"/>
    </xf>
    <xf numFmtId="0" fontId="28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4" fillId="0" borderId="12" xfId="72" applyFont="1" applyBorder="1" applyAlignment="1" applyProtection="1">
      <alignment horizontal="center" vertical="center" wrapText="1"/>
      <protection/>
    </xf>
    <xf numFmtId="49" fontId="4" fillId="0" borderId="17" xfId="72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center"/>
    </xf>
    <xf numFmtId="0" fontId="42" fillId="0" borderId="0" xfId="72" applyFont="1" applyAlignment="1" applyProtection="1">
      <alignment horizontal="center" vertical="top" shrinkToFit="1"/>
      <protection/>
    </xf>
    <xf numFmtId="49" fontId="5" fillId="0" borderId="40" xfId="72" applyNumberFormat="1" applyFont="1" applyBorder="1" applyAlignment="1" applyProtection="1">
      <alignment horizontal="center" vertical="center"/>
      <protection locked="0"/>
    </xf>
    <xf numFmtId="0" fontId="13" fillId="0" borderId="13" xfId="72" applyFont="1" applyBorder="1" applyAlignment="1" applyProtection="1">
      <alignment horizontal="center" vertical="center"/>
      <protection/>
    </xf>
    <xf numFmtId="0" fontId="4" fillId="0" borderId="40" xfId="72" applyFont="1" applyBorder="1" applyAlignment="1" applyProtection="1">
      <alignment horizontal="center" vertical="center"/>
      <protection/>
    </xf>
    <xf numFmtId="49" fontId="24" fillId="0" borderId="0" xfId="72" applyNumberFormat="1" applyFont="1" applyBorder="1" applyAlignment="1" applyProtection="1">
      <alignment vertical="center"/>
      <protection locked="0"/>
    </xf>
    <xf numFmtId="0" fontId="7" fillId="0" borderId="2" xfId="72" applyFont="1" applyBorder="1" applyAlignment="1" applyProtection="1">
      <alignment horizontal="center" vertical="center" shrinkToFit="1"/>
      <protection/>
    </xf>
    <xf numFmtId="0" fontId="4" fillId="0" borderId="15" xfId="72" applyFont="1" applyBorder="1" applyAlignment="1" applyProtection="1">
      <alignment horizontal="center" vertical="center" shrinkToFit="1"/>
      <protection/>
    </xf>
    <xf numFmtId="0" fontId="38" fillId="0" borderId="41" xfId="72" applyFont="1" applyBorder="1" applyAlignment="1" applyProtection="1">
      <alignment horizontal="center" vertical="center" shrinkToFit="1"/>
      <protection locked="0"/>
    </xf>
    <xf numFmtId="0" fontId="38" fillId="0" borderId="26" xfId="72" applyFont="1" applyBorder="1" applyAlignment="1" applyProtection="1">
      <alignment horizontal="center" vertical="center" shrinkToFit="1"/>
      <protection locked="0"/>
    </xf>
    <xf numFmtId="0" fontId="4" fillId="0" borderId="42" xfId="72" applyFont="1" applyBorder="1" applyAlignment="1" applyProtection="1">
      <alignment horizontal="left" vertical="center"/>
      <protection/>
    </xf>
    <xf numFmtId="0" fontId="7" fillId="33" borderId="43" xfId="72" applyFont="1" applyFill="1" applyBorder="1" applyAlignment="1" applyProtection="1">
      <alignment horizontal="center" vertical="center"/>
      <protection/>
    </xf>
    <xf numFmtId="0" fontId="7" fillId="33" borderId="29" xfId="72" applyFont="1" applyFill="1" applyBorder="1" applyAlignment="1" applyProtection="1">
      <alignment horizontal="center" vertical="center"/>
      <protection/>
    </xf>
    <xf numFmtId="0" fontId="7" fillId="33" borderId="39" xfId="72" applyFont="1" applyFill="1" applyBorder="1" applyAlignment="1" applyProtection="1">
      <alignment horizontal="center" vertical="center" wrapText="1"/>
      <protection/>
    </xf>
    <xf numFmtId="0" fontId="7" fillId="33" borderId="44" xfId="72" applyFont="1" applyFill="1" applyBorder="1" applyAlignment="1" applyProtection="1">
      <alignment horizontal="center" vertical="center" wrapText="1"/>
      <protection/>
    </xf>
    <xf numFmtId="0" fontId="7" fillId="34" borderId="39" xfId="72" applyFont="1" applyFill="1" applyBorder="1" applyAlignment="1" applyProtection="1">
      <alignment horizontal="center" vertical="center"/>
      <protection/>
    </xf>
    <xf numFmtId="0" fontId="7" fillId="34" borderId="39" xfId="72" applyFont="1" applyFill="1" applyBorder="1" applyAlignment="1" applyProtection="1">
      <alignment horizontal="center" vertical="center" wrapText="1"/>
      <protection/>
    </xf>
    <xf numFmtId="0" fontId="7" fillId="34" borderId="44" xfId="72" applyFont="1" applyFill="1" applyBorder="1" applyAlignment="1" applyProtection="1">
      <alignment horizontal="center" vertical="center" wrapText="1"/>
      <protection/>
    </xf>
    <xf numFmtId="0" fontId="7" fillId="2" borderId="45" xfId="72" applyFont="1" applyFill="1" applyBorder="1" applyAlignment="1" applyProtection="1">
      <alignment horizontal="center" vertical="center" wrapText="1"/>
      <protection/>
    </xf>
    <xf numFmtId="0" fontId="7" fillId="2" borderId="46" xfId="72" applyFont="1" applyFill="1" applyBorder="1" applyAlignment="1" applyProtection="1">
      <alignment horizontal="center" vertical="center" wrapText="1"/>
      <protection/>
    </xf>
    <xf numFmtId="49" fontId="4" fillId="0" borderId="40" xfId="72" applyNumberFormat="1" applyFont="1" applyBorder="1" applyAlignment="1" applyProtection="1">
      <alignment horizontal="center" vertical="center" shrinkToFit="1"/>
      <protection locked="0"/>
    </xf>
    <xf numFmtId="0" fontId="0" fillId="0" borderId="47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2" xfId="0" applyBorder="1" applyAlignment="1" applyProtection="1">
      <alignment horizontal="left" vertical="center"/>
      <protection hidden="1"/>
    </xf>
    <xf numFmtId="0" fontId="0" fillId="0" borderId="48" xfId="0" applyBorder="1" applyAlignment="1" applyProtection="1">
      <alignment horizontal="left" vertical="center"/>
      <protection hidden="1"/>
    </xf>
    <xf numFmtId="0" fontId="0" fillId="35" borderId="47" xfId="0" applyFill="1" applyBorder="1" applyAlignment="1" applyProtection="1">
      <alignment horizontal="center" vertical="center"/>
      <protection hidden="1"/>
    </xf>
    <xf numFmtId="0" fontId="44" fillId="0" borderId="47" xfId="0" applyFont="1" applyBorder="1" applyAlignment="1" applyProtection="1">
      <alignment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vertical="center" shrinkToFit="1"/>
      <protection hidden="1"/>
    </xf>
    <xf numFmtId="0" fontId="0" fillId="0" borderId="49" xfId="0" applyBorder="1" applyAlignment="1" applyProtection="1">
      <alignment vertical="center"/>
      <protection hidden="1"/>
    </xf>
    <xf numFmtId="0" fontId="0" fillId="0" borderId="50" xfId="0" applyBorder="1" applyAlignment="1" applyProtection="1">
      <alignment vertical="center"/>
      <protection hidden="1"/>
    </xf>
    <xf numFmtId="0" fontId="0" fillId="0" borderId="40" xfId="0" applyBorder="1" applyAlignment="1" applyProtection="1">
      <alignment horizontal="left" vertical="center" wrapText="1"/>
      <protection hidden="1"/>
    </xf>
    <xf numFmtId="0" fontId="0" fillId="0" borderId="2" xfId="0" applyBorder="1" applyAlignment="1" applyProtection="1">
      <alignment horizontal="left" vertical="center" wrapText="1"/>
      <protection hidden="1"/>
    </xf>
    <xf numFmtId="0" fontId="0" fillId="0" borderId="48" xfId="0" applyBorder="1" applyAlignment="1" applyProtection="1">
      <alignment horizontal="left" vertical="center" wrapText="1"/>
      <protection hidden="1"/>
    </xf>
    <xf numFmtId="0" fontId="0" fillId="35" borderId="40" xfId="0" applyFill="1" applyBorder="1" applyAlignment="1" applyProtection="1">
      <alignment vertical="center"/>
      <protection hidden="1"/>
    </xf>
    <xf numFmtId="0" fontId="0" fillId="35" borderId="2" xfId="0" applyFill="1" applyBorder="1" applyAlignment="1" applyProtection="1">
      <alignment vertical="center"/>
      <protection hidden="1"/>
    </xf>
    <xf numFmtId="0" fontId="0" fillId="35" borderId="48" xfId="0" applyFill="1" applyBorder="1" applyAlignment="1" applyProtection="1">
      <alignment vertical="center"/>
      <protection hidden="1"/>
    </xf>
    <xf numFmtId="0" fontId="0" fillId="0" borderId="12" xfId="0" applyBorder="1" applyAlignment="1" applyProtection="1">
      <alignment horizontal="left" vertical="center"/>
      <protection hidden="1"/>
    </xf>
    <xf numFmtId="0" fontId="0" fillId="0" borderId="51" xfId="0" applyBorder="1" applyAlignment="1" applyProtection="1">
      <alignment horizontal="left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7" fillId="2" borderId="55" xfId="72" applyFont="1" applyFill="1" applyBorder="1" applyAlignment="1" applyProtection="1">
      <alignment horizontal="center" vertical="center" wrapText="1"/>
      <protection/>
    </xf>
    <xf numFmtId="49" fontId="4" fillId="0" borderId="15" xfId="72" applyNumberFormat="1" applyFont="1" applyFill="1" applyBorder="1" applyAlignment="1" applyProtection="1">
      <alignment horizontal="center" vertical="center" shrinkToFit="1"/>
      <protection locked="0"/>
    </xf>
    <xf numFmtId="49" fontId="4" fillId="0" borderId="56" xfId="72" applyNumberFormat="1" applyFont="1" applyFill="1" applyBorder="1" applyAlignment="1" applyProtection="1">
      <alignment horizontal="center" vertical="center" shrinkToFit="1"/>
      <protection/>
    </xf>
    <xf numFmtId="49" fontId="38" fillId="0" borderId="23" xfId="72" applyNumberFormat="1" applyFont="1" applyFill="1" applyBorder="1" applyAlignment="1" applyProtection="1">
      <alignment horizontal="center" vertical="center" shrinkToFit="1"/>
      <protection locked="0"/>
    </xf>
    <xf numFmtId="49" fontId="38" fillId="0" borderId="26" xfId="72" applyNumberFormat="1" applyFont="1" applyFill="1" applyBorder="1" applyAlignment="1" applyProtection="1">
      <alignment horizontal="center" vertical="center" shrinkToFit="1"/>
      <protection locked="0"/>
    </xf>
    <xf numFmtId="49" fontId="4" fillId="0" borderId="14" xfId="72" applyNumberFormat="1" applyFont="1" applyFill="1" applyBorder="1" applyAlignment="1" applyProtection="1">
      <alignment horizontal="right" vertical="center" shrinkToFit="1"/>
      <protection locked="0"/>
    </xf>
    <xf numFmtId="49" fontId="4" fillId="0" borderId="57" xfId="72" applyNumberFormat="1" applyFont="1" applyFill="1" applyBorder="1" applyAlignment="1" applyProtection="1">
      <alignment horizontal="right" vertical="center" shrinkToFit="1"/>
      <protection/>
    </xf>
    <xf numFmtId="49" fontId="38" fillId="0" borderId="58" xfId="72" applyNumberFormat="1" applyFont="1" applyFill="1" applyBorder="1" applyAlignment="1" applyProtection="1">
      <alignment horizontal="right" vertical="center" shrinkToFit="1"/>
      <protection locked="0"/>
    </xf>
    <xf numFmtId="49" fontId="38" fillId="0" borderId="35" xfId="72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72" applyFont="1" applyProtection="1">
      <alignment vertical="center"/>
      <protection/>
    </xf>
    <xf numFmtId="0" fontId="94" fillId="36" borderId="0" xfId="72" applyFont="1" applyFill="1" applyAlignment="1" applyProtection="1">
      <alignment horizontal="center" vertical="center"/>
      <protection/>
    </xf>
    <xf numFmtId="185" fontId="7" fillId="0" borderId="12" xfId="58" applyNumberFormat="1" applyFont="1" applyBorder="1" applyAlignment="1" applyProtection="1">
      <alignment horizontal="right" vertical="center" indent="1"/>
      <protection/>
    </xf>
    <xf numFmtId="185" fontId="7" fillId="0" borderId="12" xfId="58" applyNumberFormat="1" applyFont="1" applyBorder="1" applyAlignment="1" applyProtection="1">
      <alignment vertical="center" shrinkToFit="1"/>
      <protection/>
    </xf>
    <xf numFmtId="185" fontId="7" fillId="0" borderId="59" xfId="58" applyNumberFormat="1" applyFont="1" applyBorder="1" applyAlignment="1" applyProtection="1">
      <alignment horizontal="right" vertical="center" indent="1"/>
      <protection/>
    </xf>
    <xf numFmtId="183" fontId="7" fillId="0" borderId="59" xfId="58" applyNumberFormat="1" applyFont="1" applyBorder="1" applyAlignment="1" applyProtection="1">
      <alignment vertical="center"/>
      <protection/>
    </xf>
    <xf numFmtId="0" fontId="4" fillId="0" borderId="0" xfId="72" applyNumberFormat="1" applyFont="1" applyBorder="1" applyAlignment="1" applyProtection="1">
      <alignment horizontal="center" vertical="center"/>
      <protection/>
    </xf>
    <xf numFmtId="0" fontId="4" fillId="2" borderId="0" xfId="72" applyFont="1" applyFill="1" applyBorder="1" applyAlignment="1" applyProtection="1">
      <alignment horizontal="center" vertical="center"/>
      <protection/>
    </xf>
    <xf numFmtId="0" fontId="7" fillId="2" borderId="0" xfId="72" applyFont="1" applyFill="1" applyBorder="1" applyAlignment="1" applyProtection="1">
      <alignment horizontal="center" vertical="center" wrapText="1"/>
      <protection/>
    </xf>
    <xf numFmtId="183" fontId="7" fillId="0" borderId="0" xfId="58" applyNumberFormat="1" applyFont="1" applyBorder="1" applyAlignment="1" applyProtection="1">
      <alignment vertical="center"/>
      <protection/>
    </xf>
    <xf numFmtId="0" fontId="7" fillId="0" borderId="0" xfId="72" applyFont="1" applyBorder="1" applyProtection="1">
      <alignment vertical="center"/>
      <protection/>
    </xf>
    <xf numFmtId="0" fontId="4" fillId="0" borderId="0" xfId="72" applyNumberFormat="1" applyFont="1" applyFill="1" applyBorder="1" applyAlignment="1" applyProtection="1">
      <alignment horizontal="right" vertical="center" shrinkToFit="1"/>
      <protection locked="0"/>
    </xf>
    <xf numFmtId="185" fontId="7" fillId="0" borderId="60" xfId="58" applyNumberFormat="1" applyFont="1" applyBorder="1" applyAlignment="1" applyProtection="1">
      <alignment vertical="center" shrinkToFit="1"/>
      <protection/>
    </xf>
    <xf numFmtId="0" fontId="94" fillId="36" borderId="61" xfId="72" applyFont="1" applyFill="1" applyBorder="1" applyAlignment="1" applyProtection="1">
      <alignment horizontal="center" vertical="center"/>
      <protection/>
    </xf>
    <xf numFmtId="0" fontId="10" fillId="0" borderId="62" xfId="72" applyFont="1" applyBorder="1" applyAlignment="1" applyProtection="1">
      <alignment horizontal="center" vertical="center" shrinkToFit="1"/>
      <protection/>
    </xf>
    <xf numFmtId="0" fontId="39" fillId="0" borderId="45" xfId="72" applyFont="1" applyBorder="1" applyAlignment="1" applyProtection="1">
      <alignment horizontal="center" vertical="center" shrinkToFit="1"/>
      <protection/>
    </xf>
    <xf numFmtId="0" fontId="37" fillId="0" borderId="55" xfId="72" applyFont="1" applyBorder="1" applyAlignment="1" applyProtection="1">
      <alignment horizontal="left" vertical="center" shrinkToFit="1"/>
      <protection locked="0"/>
    </xf>
    <xf numFmtId="49" fontId="38" fillId="0" borderId="63" xfId="72" applyNumberFormat="1" applyFont="1" applyBorder="1" applyAlignment="1" applyProtection="1">
      <alignment horizontal="center" vertical="center"/>
      <protection locked="0"/>
    </xf>
    <xf numFmtId="0" fontId="38" fillId="0" borderId="64" xfId="72" applyFont="1" applyBorder="1" applyAlignment="1" applyProtection="1">
      <alignment horizontal="center" vertical="center"/>
      <protection locked="0"/>
    </xf>
    <xf numFmtId="0" fontId="38" fillId="0" borderId="55" xfId="72" applyFont="1" applyBorder="1" applyAlignment="1" applyProtection="1">
      <alignment horizontal="center" vertical="center" shrinkToFit="1"/>
      <protection locked="0"/>
    </xf>
    <xf numFmtId="49" fontId="38" fillId="0" borderId="63" xfId="72" applyNumberFormat="1" applyFont="1" applyBorder="1" applyAlignment="1" applyProtection="1">
      <alignment horizontal="right" vertical="center" shrinkToFit="1"/>
      <protection locked="0"/>
    </xf>
    <xf numFmtId="49" fontId="38" fillId="32" borderId="46" xfId="72" applyNumberFormat="1" applyFont="1" applyFill="1" applyBorder="1" applyAlignment="1" applyProtection="1">
      <alignment horizontal="right" vertical="center" shrinkToFit="1"/>
      <protection locked="0"/>
    </xf>
    <xf numFmtId="0" fontId="38" fillId="0" borderId="63" xfId="72" applyFont="1" applyBorder="1" applyAlignment="1" applyProtection="1">
      <alignment horizontal="center" vertical="center" shrinkToFit="1"/>
      <protection locked="0"/>
    </xf>
    <xf numFmtId="49" fontId="38" fillId="0" borderId="45" xfId="72" applyNumberFormat="1" applyFont="1" applyFill="1" applyBorder="1" applyAlignment="1" applyProtection="1">
      <alignment horizontal="right" vertical="center" shrinkToFit="1"/>
      <protection locked="0"/>
    </xf>
    <xf numFmtId="49" fontId="38" fillId="0" borderId="55" xfId="72" applyNumberFormat="1" applyFont="1" applyFill="1" applyBorder="1" applyAlignment="1" applyProtection="1">
      <alignment horizontal="center" vertical="center" shrinkToFit="1"/>
      <protection locked="0"/>
    </xf>
    <xf numFmtId="49" fontId="38" fillId="0" borderId="46" xfId="72" applyNumberFormat="1" applyFont="1" applyFill="1" applyBorder="1" applyAlignment="1" applyProtection="1">
      <alignment horizontal="right" vertical="center" shrinkToFit="1"/>
      <protection locked="0"/>
    </xf>
    <xf numFmtId="0" fontId="7" fillId="13" borderId="43" xfId="72" applyFont="1" applyFill="1" applyBorder="1" applyAlignment="1" applyProtection="1">
      <alignment horizontal="center" vertical="center"/>
      <protection/>
    </xf>
    <xf numFmtId="0" fontId="7" fillId="13" borderId="29" xfId="72" applyFont="1" applyFill="1" applyBorder="1" applyAlignment="1" applyProtection="1">
      <alignment horizontal="center" vertical="center"/>
      <protection/>
    </xf>
    <xf numFmtId="0" fontId="7" fillId="13" borderId="39" xfId="72" applyFont="1" applyFill="1" applyBorder="1" applyAlignment="1" applyProtection="1">
      <alignment horizontal="center" vertical="center" wrapText="1"/>
      <protection/>
    </xf>
    <xf numFmtId="0" fontId="7" fillId="13" borderId="44" xfId="72" applyFont="1" applyFill="1" applyBorder="1" applyAlignment="1" applyProtection="1">
      <alignment horizontal="center" vertical="center" wrapText="1"/>
      <protection/>
    </xf>
    <xf numFmtId="0" fontId="7" fillId="37" borderId="39" xfId="72" applyFont="1" applyFill="1" applyBorder="1" applyAlignment="1" applyProtection="1">
      <alignment horizontal="center" vertical="center"/>
      <protection/>
    </xf>
    <xf numFmtId="0" fontId="7" fillId="37" borderId="39" xfId="72" applyFont="1" applyFill="1" applyBorder="1" applyAlignment="1" applyProtection="1">
      <alignment horizontal="center" vertical="center" wrapText="1"/>
      <protection/>
    </xf>
    <xf numFmtId="0" fontId="7" fillId="37" borderId="44" xfId="72" applyFont="1" applyFill="1" applyBorder="1" applyAlignment="1" applyProtection="1">
      <alignment horizontal="center" vertical="center" wrapText="1"/>
      <protection/>
    </xf>
    <xf numFmtId="0" fontId="7" fillId="38" borderId="45" xfId="72" applyFont="1" applyFill="1" applyBorder="1" applyAlignment="1" applyProtection="1">
      <alignment horizontal="center" vertical="center" wrapText="1"/>
      <protection/>
    </xf>
    <xf numFmtId="0" fontId="7" fillId="38" borderId="55" xfId="72" applyFont="1" applyFill="1" applyBorder="1" applyAlignment="1" applyProtection="1">
      <alignment horizontal="center" vertical="center" wrapText="1"/>
      <protection/>
    </xf>
    <xf numFmtId="0" fontId="7" fillId="38" borderId="46" xfId="72" applyFont="1" applyFill="1" applyBorder="1" applyAlignment="1" applyProtection="1">
      <alignment horizontal="center" vertical="center" wrapText="1"/>
      <protection/>
    </xf>
    <xf numFmtId="0" fontId="0" fillId="0" borderId="0" xfId="74" applyAlignment="1">
      <alignment/>
      <protection/>
    </xf>
    <xf numFmtId="0" fontId="0" fillId="39" borderId="65" xfId="74" applyFill="1" applyBorder="1" applyAlignment="1">
      <alignment/>
      <protection/>
    </xf>
    <xf numFmtId="0" fontId="0" fillId="0" borderId="0" xfId="74" applyFill="1" applyAlignment="1">
      <alignment/>
      <protection/>
    </xf>
    <xf numFmtId="0" fontId="9" fillId="0" borderId="0" xfId="76" applyFont="1">
      <alignment vertical="center"/>
      <protection/>
    </xf>
    <xf numFmtId="0" fontId="9" fillId="0" borderId="0" xfId="76" applyFont="1" applyAlignment="1">
      <alignment vertical="center"/>
      <protection/>
    </xf>
    <xf numFmtId="0" fontId="9" fillId="0" borderId="0" xfId="76" applyFont="1" applyBorder="1">
      <alignment vertical="center"/>
      <protection/>
    </xf>
    <xf numFmtId="0" fontId="27" fillId="0" borderId="0" xfId="76" applyFont="1" applyBorder="1">
      <alignment vertical="center"/>
      <protection/>
    </xf>
    <xf numFmtId="0" fontId="49" fillId="0" borderId="0" xfId="76" applyFont="1">
      <alignment vertical="center"/>
      <protection/>
    </xf>
    <xf numFmtId="0" fontId="52" fillId="0" borderId="0" xfId="76" applyFont="1" applyFill="1" applyBorder="1" applyAlignment="1">
      <alignment horizontal="right" vertical="center"/>
      <protection/>
    </xf>
    <xf numFmtId="0" fontId="9" fillId="0" borderId="66" xfId="76" applyFont="1" applyBorder="1" applyAlignment="1">
      <alignment horizontal="right" vertical="center"/>
      <protection/>
    </xf>
    <xf numFmtId="3" fontId="50" fillId="0" borderId="67" xfId="76" applyNumberFormat="1" applyFont="1" applyBorder="1" applyAlignment="1">
      <alignment horizontal="right" vertical="center" indent="1"/>
      <protection/>
    </xf>
    <xf numFmtId="0" fontId="9" fillId="0" borderId="68" xfId="76" applyFont="1" applyBorder="1" applyAlignment="1">
      <alignment horizontal="right" vertical="center"/>
      <protection/>
    </xf>
    <xf numFmtId="3" fontId="48" fillId="0" borderId="69" xfId="76" applyNumberFormat="1" applyFont="1" applyBorder="1" applyAlignment="1">
      <alignment horizontal="right" vertical="center" indent="1"/>
      <protection/>
    </xf>
    <xf numFmtId="0" fontId="49" fillId="0" borderId="68" xfId="76" applyFont="1" applyBorder="1" applyAlignment="1">
      <alignment horizontal="center" vertical="center"/>
      <protection/>
    </xf>
    <xf numFmtId="0" fontId="9" fillId="0" borderId="69" xfId="76" applyFont="1" applyBorder="1">
      <alignment vertical="center"/>
      <protection/>
    </xf>
    <xf numFmtId="0" fontId="27" fillId="0" borderId="70" xfId="76" applyFont="1" applyBorder="1">
      <alignment vertical="center"/>
      <protection/>
    </xf>
    <xf numFmtId="0" fontId="5" fillId="0" borderId="70" xfId="76" applyFont="1" applyBorder="1">
      <alignment vertical="center"/>
      <protection/>
    </xf>
    <xf numFmtId="0" fontId="9" fillId="0" borderId="42" xfId="76" applyFont="1" applyBorder="1" applyAlignment="1">
      <alignment horizontal="right" vertical="center"/>
      <protection/>
    </xf>
    <xf numFmtId="3" fontId="48" fillId="0" borderId="40" xfId="76" applyNumberFormat="1" applyFont="1" applyBorder="1" applyAlignment="1">
      <alignment horizontal="right" vertical="center" indent="1"/>
      <protection/>
    </xf>
    <xf numFmtId="0" fontId="49" fillId="0" borderId="42" xfId="76" applyFont="1" applyBorder="1" applyAlignment="1">
      <alignment horizontal="center" vertical="center"/>
      <protection/>
    </xf>
    <xf numFmtId="0" fontId="9" fillId="0" borderId="40" xfId="76" applyFont="1" applyBorder="1">
      <alignment vertical="center"/>
      <protection/>
    </xf>
    <xf numFmtId="0" fontId="27" fillId="0" borderId="12" xfId="76" applyFont="1" applyBorder="1">
      <alignment vertical="center"/>
      <protection/>
    </xf>
    <xf numFmtId="0" fontId="5" fillId="0" borderId="12" xfId="76" applyFont="1" applyBorder="1">
      <alignment vertical="center"/>
      <protection/>
    </xf>
    <xf numFmtId="0" fontId="50" fillId="40" borderId="71" xfId="76" applyFont="1" applyFill="1" applyBorder="1" applyAlignment="1" applyProtection="1">
      <alignment horizontal="center" vertical="center"/>
      <protection locked="0"/>
    </xf>
    <xf numFmtId="0" fontId="53" fillId="0" borderId="0" xfId="76" applyFont="1" applyAlignment="1">
      <alignment/>
      <protection/>
    </xf>
    <xf numFmtId="0" fontId="27" fillId="0" borderId="0" xfId="76" applyFont="1">
      <alignment vertical="center"/>
      <protection/>
    </xf>
    <xf numFmtId="0" fontId="9" fillId="0" borderId="0" xfId="76" applyFont="1" applyBorder="1" applyAlignment="1">
      <alignment vertical="center"/>
      <protection/>
    </xf>
    <xf numFmtId="0" fontId="27" fillId="0" borderId="0" xfId="76" applyFont="1" applyBorder="1" applyAlignment="1">
      <alignment horizontal="distributed" vertical="center"/>
      <protection/>
    </xf>
    <xf numFmtId="0" fontId="50" fillId="0" borderId="0" xfId="76" applyFont="1" applyBorder="1" applyAlignment="1">
      <alignment horizontal="center" vertical="center"/>
      <protection/>
    </xf>
    <xf numFmtId="0" fontId="27" fillId="0" borderId="72" xfId="76" applyFont="1" applyBorder="1" applyAlignment="1">
      <alignment horizontal="distributed" vertical="center"/>
      <protection/>
    </xf>
    <xf numFmtId="0" fontId="9" fillId="0" borderId="0" xfId="76" applyFont="1" applyAlignment="1">
      <alignment vertical="top"/>
      <protection/>
    </xf>
    <xf numFmtId="0" fontId="0" fillId="0" borderId="0" xfId="74" applyFont="1" applyAlignment="1">
      <alignment/>
      <protection/>
    </xf>
    <xf numFmtId="0" fontId="9" fillId="0" borderId="12" xfId="74" applyFont="1" applyFill="1" applyBorder="1" applyAlignment="1">
      <alignment horizontal="center" vertical="center"/>
      <protection/>
    </xf>
    <xf numFmtId="0" fontId="9" fillId="0" borderId="0" xfId="74" applyFont="1" applyFill="1" applyBorder="1" applyAlignment="1">
      <alignment horizontal="center" vertical="center"/>
      <protection/>
    </xf>
    <xf numFmtId="0" fontId="49" fillId="0" borderId="0" xfId="74" applyFont="1" applyFill="1" applyBorder="1" applyAlignment="1">
      <alignment vertical="center"/>
      <protection/>
    </xf>
    <xf numFmtId="0" fontId="49" fillId="0" borderId="73" xfId="74" applyFont="1" applyFill="1" applyBorder="1" applyAlignment="1">
      <alignment vertical="center"/>
      <protection/>
    </xf>
    <xf numFmtId="0" fontId="9" fillId="0" borderId="65" xfId="74" applyFont="1" applyFill="1" applyBorder="1" applyAlignment="1">
      <alignment/>
      <protection/>
    </xf>
    <xf numFmtId="0" fontId="47" fillId="41" borderId="74" xfId="74" applyFont="1" applyFill="1" applyBorder="1" applyAlignment="1">
      <alignment horizontal="center"/>
      <protection/>
    </xf>
    <xf numFmtId="0" fontId="49" fillId="41" borderId="75" xfId="74" applyFont="1" applyFill="1" applyBorder="1" applyAlignment="1">
      <alignment horizontal="center" vertical="center"/>
      <protection/>
    </xf>
    <xf numFmtId="0" fontId="9" fillId="41" borderId="76" xfId="74" applyFont="1" applyFill="1" applyBorder="1" applyAlignment="1">
      <alignment horizontal="center" vertical="center"/>
      <protection/>
    </xf>
    <xf numFmtId="0" fontId="9" fillId="41" borderId="12" xfId="74" applyFont="1" applyFill="1" applyBorder="1" applyAlignment="1">
      <alignment horizontal="center" vertical="center"/>
      <protection/>
    </xf>
    <xf numFmtId="49" fontId="9" fillId="41" borderId="12" xfId="74" applyNumberFormat="1" applyFont="1" applyFill="1" applyBorder="1" applyAlignment="1">
      <alignment horizontal="right" vertical="center"/>
      <protection/>
    </xf>
    <xf numFmtId="188" fontId="9" fillId="41" borderId="42" xfId="74" applyNumberFormat="1" applyFont="1" applyFill="1" applyBorder="1" applyAlignment="1">
      <alignment vertical="center"/>
      <protection/>
    </xf>
    <xf numFmtId="0" fontId="9" fillId="41" borderId="0" xfId="74" applyFont="1" applyFill="1" applyBorder="1" applyAlignment="1">
      <alignment horizontal="center" vertical="center"/>
      <protection/>
    </xf>
    <xf numFmtId="0" fontId="49" fillId="41" borderId="0" xfId="74" applyFont="1" applyFill="1" applyBorder="1" applyAlignment="1">
      <alignment vertical="center"/>
      <protection/>
    </xf>
    <xf numFmtId="0" fontId="49" fillId="41" borderId="73" xfId="74" applyFont="1" applyFill="1" applyBorder="1" applyAlignment="1">
      <alignment vertical="center"/>
      <protection/>
    </xf>
    <xf numFmtId="0" fontId="9" fillId="41" borderId="65" xfId="74" applyFont="1" applyFill="1" applyBorder="1" applyAlignment="1">
      <alignment/>
      <protection/>
    </xf>
    <xf numFmtId="0" fontId="9" fillId="39" borderId="12" xfId="74" applyFont="1" applyFill="1" applyBorder="1" applyAlignment="1">
      <alignment horizontal="center" vertical="center"/>
      <protection/>
    </xf>
    <xf numFmtId="0" fontId="9" fillId="39" borderId="0" xfId="74" applyFont="1" applyFill="1" applyBorder="1" applyAlignment="1">
      <alignment horizontal="center" vertical="center"/>
      <protection/>
    </xf>
    <xf numFmtId="0" fontId="49" fillId="39" borderId="0" xfId="74" applyFont="1" applyFill="1" applyBorder="1" applyAlignment="1">
      <alignment vertical="center"/>
      <protection/>
    </xf>
    <xf numFmtId="0" fontId="49" fillId="39" borderId="73" xfId="74" applyFont="1" applyFill="1" applyBorder="1" applyAlignment="1">
      <alignment vertical="center"/>
      <protection/>
    </xf>
    <xf numFmtId="0" fontId="20" fillId="41" borderId="0" xfId="74" applyFont="1" applyFill="1" applyAlignment="1">
      <alignment/>
      <protection/>
    </xf>
    <xf numFmtId="0" fontId="56" fillId="41" borderId="0" xfId="74" applyFont="1" applyFill="1" applyAlignment="1">
      <alignment/>
      <protection/>
    </xf>
    <xf numFmtId="0" fontId="20" fillId="0" borderId="0" xfId="74" applyFont="1" applyAlignment="1">
      <alignment/>
      <protection/>
    </xf>
    <xf numFmtId="0" fontId="47" fillId="39" borderId="72" xfId="74" applyFont="1" applyFill="1" applyBorder="1" applyAlignment="1">
      <alignment vertical="center"/>
      <protection/>
    </xf>
    <xf numFmtId="0" fontId="47" fillId="39" borderId="77" xfId="74" applyFont="1" applyFill="1" applyBorder="1" applyAlignment="1">
      <alignment vertical="center"/>
      <protection/>
    </xf>
    <xf numFmtId="0" fontId="50" fillId="40" borderId="78" xfId="76" applyFont="1" applyFill="1" applyBorder="1" applyAlignment="1" applyProtection="1">
      <alignment horizontal="center" vertical="center"/>
      <protection locked="0"/>
    </xf>
    <xf numFmtId="0" fontId="9" fillId="0" borderId="0" xfId="76" applyFont="1" applyAlignment="1">
      <alignment horizontal="right" vertical="top"/>
      <protection/>
    </xf>
    <xf numFmtId="0" fontId="5" fillId="0" borderId="0" xfId="76" applyFont="1" applyAlignment="1">
      <alignment vertical="top"/>
      <protection/>
    </xf>
    <xf numFmtId="0" fontId="51" fillId="0" borderId="0" xfId="76" applyFont="1" applyAlignment="1">
      <alignment vertical="top" shrinkToFit="1"/>
      <protection/>
    </xf>
    <xf numFmtId="0" fontId="5" fillId="0" borderId="0" xfId="76" applyFont="1" applyBorder="1" applyAlignment="1">
      <alignment vertical="top"/>
      <protection/>
    </xf>
    <xf numFmtId="0" fontId="20" fillId="39" borderId="0" xfId="74" applyFont="1" applyFill="1" applyAlignment="1">
      <alignment/>
      <protection/>
    </xf>
    <xf numFmtId="0" fontId="56" fillId="39" borderId="0" xfId="74" applyFont="1" applyFill="1" applyAlignment="1">
      <alignment/>
      <protection/>
    </xf>
    <xf numFmtId="0" fontId="20" fillId="0" borderId="0" xfId="74" applyFont="1" applyFill="1" applyAlignment="1">
      <alignment/>
      <protection/>
    </xf>
    <xf numFmtId="0" fontId="56" fillId="0" borderId="0" xfId="74" applyFont="1" applyFill="1" applyAlignment="1">
      <alignment/>
      <protection/>
    </xf>
    <xf numFmtId="0" fontId="0" fillId="0" borderId="0" xfId="74" applyFont="1" applyFill="1" applyAlignment="1">
      <alignment/>
      <protection/>
    </xf>
    <xf numFmtId="0" fontId="47" fillId="41" borderId="72" xfId="74" applyFont="1" applyFill="1" applyBorder="1" applyAlignment="1">
      <alignment vertical="center" shrinkToFit="1"/>
      <protection/>
    </xf>
    <xf numFmtId="0" fontId="47" fillId="41" borderId="77" xfId="74" applyFont="1" applyFill="1" applyBorder="1" applyAlignment="1">
      <alignment vertical="center" shrinkToFit="1"/>
      <protection/>
    </xf>
    <xf numFmtId="0" fontId="47" fillId="0" borderId="72" xfId="74" applyFont="1" applyFill="1" applyBorder="1" applyAlignment="1">
      <alignment vertical="center" shrinkToFit="1"/>
      <protection/>
    </xf>
    <xf numFmtId="0" fontId="47" fillId="0" borderId="77" xfId="74" applyFont="1" applyFill="1" applyBorder="1" applyAlignment="1">
      <alignment vertical="center" shrinkToFit="1"/>
      <protection/>
    </xf>
    <xf numFmtId="0" fontId="39" fillId="0" borderId="79" xfId="72" applyFont="1" applyBorder="1" applyAlignment="1" applyProtection="1">
      <alignment horizontal="center" vertical="center" shrinkToFit="1"/>
      <protection locked="0"/>
    </xf>
    <xf numFmtId="0" fontId="39" fillId="0" borderId="80" xfId="72" applyFont="1" applyBorder="1" applyAlignment="1" applyProtection="1">
      <alignment horizontal="center" vertical="center" shrinkToFit="1"/>
      <protection locked="0"/>
    </xf>
    <xf numFmtId="0" fontId="39" fillId="0" borderId="81" xfId="72" applyFont="1" applyBorder="1" applyAlignment="1" applyProtection="1">
      <alignment horizontal="center" vertical="center" shrinkToFit="1"/>
      <protection locked="0"/>
    </xf>
    <xf numFmtId="185" fontId="7" fillId="0" borderId="12" xfId="58" applyNumberFormat="1" applyFont="1" applyBorder="1" applyAlignment="1" applyProtection="1">
      <alignment horizontal="right" vertical="center" indent="1"/>
      <protection locked="0"/>
    </xf>
    <xf numFmtId="185" fontId="7" fillId="0" borderId="60" xfId="58" applyNumberFormat="1" applyFont="1" applyBorder="1" applyAlignment="1" applyProtection="1">
      <alignment horizontal="right" vertical="center" indent="1"/>
      <protection locked="0"/>
    </xf>
    <xf numFmtId="185" fontId="7" fillId="0" borderId="82" xfId="72" applyNumberFormat="1" applyFont="1" applyBorder="1" applyAlignment="1" applyProtection="1">
      <alignment horizontal="right" vertical="center" indent="1"/>
      <protection locked="0"/>
    </xf>
    <xf numFmtId="0" fontId="49" fillId="39" borderId="75" xfId="74" applyFont="1" applyFill="1" applyBorder="1" applyAlignment="1" applyProtection="1">
      <alignment horizontal="center" vertical="center"/>
      <protection locked="0"/>
    </xf>
    <xf numFmtId="0" fontId="9" fillId="0" borderId="76" xfId="74" applyFont="1" applyFill="1" applyBorder="1" applyAlignment="1" applyProtection="1">
      <alignment horizontal="center" vertical="center"/>
      <protection locked="0"/>
    </xf>
    <xf numFmtId="49" fontId="9" fillId="39" borderId="12" xfId="74" applyNumberFormat="1" applyFont="1" applyFill="1" applyBorder="1" applyAlignment="1" applyProtection="1">
      <alignment horizontal="right" vertical="center"/>
      <protection locked="0"/>
    </xf>
    <xf numFmtId="0" fontId="9" fillId="39" borderId="12" xfId="74" applyFont="1" applyFill="1" applyBorder="1" applyAlignment="1" applyProtection="1">
      <alignment horizontal="center" vertical="center"/>
      <protection locked="0"/>
    </xf>
    <xf numFmtId="188" fontId="9" fillId="39" borderId="42" xfId="74" applyNumberFormat="1" applyFont="1" applyFill="1" applyBorder="1" applyAlignment="1" applyProtection="1">
      <alignment horizontal="right" vertical="center"/>
      <protection locked="0"/>
    </xf>
    <xf numFmtId="0" fontId="47" fillId="0" borderId="74" xfId="74" applyFont="1" applyFill="1" applyBorder="1" applyAlignment="1" applyProtection="1">
      <alignment horizontal="center"/>
      <protection locked="0"/>
    </xf>
    <xf numFmtId="0" fontId="49" fillId="0" borderId="75" xfId="74" applyFont="1" applyFill="1" applyBorder="1" applyAlignment="1" applyProtection="1">
      <alignment horizontal="center" vertical="center"/>
      <protection locked="0"/>
    </xf>
    <xf numFmtId="49" fontId="9" fillId="0" borderId="12" xfId="74" applyNumberFormat="1" applyFont="1" applyFill="1" applyBorder="1" applyAlignment="1" applyProtection="1">
      <alignment horizontal="right" vertical="center"/>
      <protection locked="0"/>
    </xf>
    <xf numFmtId="188" fontId="9" fillId="0" borderId="42" xfId="74" applyNumberFormat="1" applyFont="1" applyFill="1" applyBorder="1" applyAlignment="1" applyProtection="1">
      <alignment vertical="center"/>
      <protection locked="0"/>
    </xf>
    <xf numFmtId="0" fontId="9" fillId="0" borderId="12" xfId="74" applyFont="1" applyFill="1" applyBorder="1" applyAlignment="1" applyProtection="1">
      <alignment horizontal="center" vertical="center"/>
      <protection locked="0"/>
    </xf>
    <xf numFmtId="0" fontId="49" fillId="0" borderId="42" xfId="76" applyFont="1" applyBorder="1" applyAlignment="1" applyProtection="1">
      <alignment horizontal="center" vertical="center"/>
      <protection locked="0"/>
    </xf>
    <xf numFmtId="0" fontId="20" fillId="41" borderId="0" xfId="74" applyFont="1" applyFill="1" applyAlignment="1">
      <alignment horizontal="right" vertical="top"/>
      <protection/>
    </xf>
    <xf numFmtId="0" fontId="20" fillId="39" borderId="0" xfId="74" applyFont="1" applyFill="1" applyAlignment="1">
      <alignment horizontal="right" vertical="top"/>
      <protection/>
    </xf>
    <xf numFmtId="0" fontId="27" fillId="0" borderId="0" xfId="76" applyFont="1" applyAlignment="1">
      <alignment vertical="center"/>
      <protection/>
    </xf>
    <xf numFmtId="0" fontId="57" fillId="0" borderId="0" xfId="76" applyFont="1" applyAlignment="1">
      <alignment horizontal="right" vertical="top"/>
      <protection/>
    </xf>
    <xf numFmtId="0" fontId="0" fillId="0" borderId="83" xfId="0" applyBorder="1" applyAlignment="1" applyProtection="1">
      <alignment vertical="center"/>
      <protection hidden="1"/>
    </xf>
    <xf numFmtId="0" fontId="0" fillId="0" borderId="72" xfId="0" applyBorder="1" applyAlignment="1" applyProtection="1">
      <alignment vertical="center"/>
      <protection hidden="1"/>
    </xf>
    <xf numFmtId="0" fontId="0" fillId="0" borderId="72" xfId="0" applyBorder="1" applyAlignment="1" applyProtection="1">
      <alignment horizontal="center" vertical="center"/>
      <protection hidden="1"/>
    </xf>
    <xf numFmtId="0" fontId="0" fillId="0" borderId="84" xfId="0" applyBorder="1" applyAlignment="1" applyProtection="1">
      <alignment horizontal="center" vertical="center"/>
      <protection hidden="1"/>
    </xf>
    <xf numFmtId="0" fontId="9" fillId="0" borderId="0" xfId="72" applyFont="1" applyAlignment="1" applyProtection="1" quotePrefix="1">
      <alignment horizontal="left" vertical="center"/>
      <protection/>
    </xf>
    <xf numFmtId="49" fontId="9" fillId="0" borderId="16" xfId="72" applyNumberFormat="1" applyFont="1" applyFill="1" applyBorder="1" applyAlignment="1" applyProtection="1">
      <alignment horizontal="right" vertical="center" shrinkToFit="1"/>
      <protection/>
    </xf>
    <xf numFmtId="0" fontId="9" fillId="0" borderId="14" xfId="72" applyFont="1" applyBorder="1" applyAlignment="1" applyProtection="1">
      <alignment horizontal="center" vertical="center"/>
      <protection/>
    </xf>
    <xf numFmtId="0" fontId="9" fillId="0" borderId="14" xfId="72" applyFont="1" applyBorder="1" applyAlignment="1" applyProtection="1">
      <alignment horizontal="center" vertical="center" shrinkToFit="1"/>
      <protection/>
    </xf>
    <xf numFmtId="0" fontId="37" fillId="0" borderId="58" xfId="72" applyFont="1" applyBorder="1" applyAlignment="1" applyProtection="1">
      <alignment horizontal="center" vertical="center" shrinkToFit="1"/>
      <protection locked="0"/>
    </xf>
    <xf numFmtId="0" fontId="37" fillId="0" borderId="35" xfId="72" applyFont="1" applyBorder="1" applyAlignment="1" applyProtection="1">
      <alignment horizontal="center" vertical="center" shrinkToFit="1"/>
      <protection locked="0"/>
    </xf>
    <xf numFmtId="0" fontId="37" fillId="0" borderId="43" xfId="72" applyFont="1" applyBorder="1" applyAlignment="1" applyProtection="1">
      <alignment horizontal="center" vertical="center" shrinkToFit="1"/>
      <protection locked="0"/>
    </xf>
    <xf numFmtId="0" fontId="37" fillId="0" borderId="45" xfId="72" applyFont="1" applyBorder="1" applyAlignment="1" applyProtection="1">
      <alignment horizontal="center" vertical="center" shrinkToFit="1"/>
      <protection locked="0"/>
    </xf>
    <xf numFmtId="49" fontId="9" fillId="0" borderId="16" xfId="72" applyNumberFormat="1" applyFont="1" applyFill="1" applyBorder="1" applyAlignment="1" applyProtection="1">
      <alignment horizontal="center" vertical="center" shrinkToFit="1"/>
      <protection/>
    </xf>
    <xf numFmtId="49" fontId="37" fillId="0" borderId="24" xfId="72" applyNumberFormat="1" applyFont="1" applyFill="1" applyBorder="1" applyAlignment="1" applyProtection="1">
      <alignment horizontal="center" vertical="center" shrinkToFit="1"/>
      <protection locked="0"/>
    </xf>
    <xf numFmtId="49" fontId="37" fillId="0" borderId="27" xfId="72" applyNumberFormat="1" applyFont="1" applyFill="1" applyBorder="1" applyAlignment="1" applyProtection="1">
      <alignment horizontal="center" vertical="center" shrinkToFit="1"/>
      <protection locked="0"/>
    </xf>
    <xf numFmtId="49" fontId="37" fillId="0" borderId="64" xfId="72" applyNumberFormat="1" applyFont="1" applyFill="1" applyBorder="1" applyAlignment="1" applyProtection="1">
      <alignment horizontal="center" vertical="center" shrinkToFit="1"/>
      <protection locked="0"/>
    </xf>
    <xf numFmtId="0" fontId="47" fillId="41" borderId="60" xfId="74" applyFont="1" applyFill="1" applyBorder="1" applyAlignment="1">
      <alignment shrinkToFit="1"/>
      <protection/>
    </xf>
    <xf numFmtId="0" fontId="19" fillId="0" borderId="0" xfId="74" applyFont="1" applyAlignment="1">
      <alignment/>
      <protection/>
    </xf>
    <xf numFmtId="0" fontId="47" fillId="0" borderId="60" xfId="74" applyFont="1" applyFill="1" applyBorder="1" applyAlignment="1">
      <alignment shrinkToFit="1"/>
      <protection/>
    </xf>
    <xf numFmtId="0" fontId="19" fillId="0" borderId="0" xfId="74" applyFont="1" applyFill="1" applyAlignment="1">
      <alignment/>
      <protection/>
    </xf>
    <xf numFmtId="0" fontId="47" fillId="39" borderId="74" xfId="74" applyFont="1" applyFill="1" applyBorder="1" applyAlignment="1" applyProtection="1">
      <alignment horizontal="center"/>
      <protection locked="0"/>
    </xf>
    <xf numFmtId="0" fontId="0" fillId="42" borderId="40" xfId="0" applyFill="1" applyBorder="1" applyAlignment="1">
      <alignment horizontal="center"/>
    </xf>
    <xf numFmtId="0" fontId="0" fillId="42" borderId="42" xfId="0" applyFill="1" applyBorder="1" applyAlignment="1">
      <alignment horizontal="center"/>
    </xf>
    <xf numFmtId="0" fontId="22" fillId="43" borderId="40" xfId="0" applyFont="1" applyFill="1" applyBorder="1" applyAlignment="1">
      <alignment horizontal="center" vertical="center"/>
    </xf>
    <xf numFmtId="0" fontId="22" fillId="43" borderId="2" xfId="0" applyFont="1" applyFill="1" applyBorder="1" applyAlignment="1">
      <alignment horizontal="center" vertical="center"/>
    </xf>
    <xf numFmtId="0" fontId="22" fillId="43" borderId="42" xfId="0" applyFont="1" applyFill="1" applyBorder="1" applyAlignment="1">
      <alignment horizontal="center" vertical="center"/>
    </xf>
    <xf numFmtId="0" fontId="18" fillId="41" borderId="85" xfId="0" applyFont="1" applyFill="1" applyBorder="1" applyAlignment="1">
      <alignment horizontal="left" vertical="center" wrapText="1" indent="1"/>
    </xf>
    <xf numFmtId="0" fontId="18" fillId="41" borderId="86" xfId="0" applyFont="1" applyFill="1" applyBorder="1" applyAlignment="1">
      <alignment horizontal="left" vertical="center" wrapText="1" indent="1"/>
    </xf>
    <xf numFmtId="0" fontId="18" fillId="41" borderId="87" xfId="0" applyFont="1" applyFill="1" applyBorder="1" applyAlignment="1">
      <alignment horizontal="left" vertical="center" wrapText="1" indent="1"/>
    </xf>
    <xf numFmtId="0" fontId="18" fillId="41" borderId="88" xfId="0" applyFont="1" applyFill="1" applyBorder="1" applyAlignment="1">
      <alignment horizontal="left" vertical="center" wrapText="1" indent="1"/>
    </xf>
    <xf numFmtId="0" fontId="18" fillId="41" borderId="0" xfId="0" applyFont="1" applyFill="1" applyBorder="1" applyAlignment="1">
      <alignment horizontal="left" vertical="center" wrapText="1" indent="1"/>
    </xf>
    <xf numFmtId="0" fontId="18" fillId="41" borderId="89" xfId="0" applyFont="1" applyFill="1" applyBorder="1" applyAlignment="1">
      <alignment horizontal="left" vertical="center" wrapText="1" indent="1"/>
    </xf>
    <xf numFmtId="0" fontId="18" fillId="41" borderId="90" xfId="0" applyFont="1" applyFill="1" applyBorder="1" applyAlignment="1">
      <alignment horizontal="left" vertical="center" wrapText="1" indent="1"/>
    </xf>
    <xf numFmtId="0" fontId="18" fillId="41" borderId="91" xfId="0" applyFont="1" applyFill="1" applyBorder="1" applyAlignment="1">
      <alignment horizontal="left" vertical="center" wrapText="1" indent="1"/>
    </xf>
    <xf numFmtId="0" fontId="18" fillId="41" borderId="92" xfId="0" applyFont="1" applyFill="1" applyBorder="1" applyAlignment="1">
      <alignment horizontal="left" vertical="center" wrapText="1" indent="1"/>
    </xf>
    <xf numFmtId="0" fontId="15" fillId="40" borderId="40" xfId="0" applyFont="1" applyFill="1" applyBorder="1" applyAlignment="1">
      <alignment horizontal="center" vertical="center"/>
    </xf>
    <xf numFmtId="0" fontId="15" fillId="40" borderId="2" xfId="0" applyFont="1" applyFill="1" applyBorder="1" applyAlignment="1">
      <alignment horizontal="center" vertical="center"/>
    </xf>
    <xf numFmtId="0" fontId="15" fillId="40" borderId="42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 indent="1"/>
    </xf>
    <xf numFmtId="0" fontId="0" fillId="44" borderId="93" xfId="0" applyFill="1" applyBorder="1" applyAlignment="1" applyProtection="1">
      <alignment horizontal="center" vertical="center"/>
      <protection hidden="1"/>
    </xf>
    <xf numFmtId="0" fontId="0" fillId="44" borderId="94" xfId="0" applyFill="1" applyBorder="1" applyAlignment="1" applyProtection="1">
      <alignment horizontal="center" vertical="center"/>
      <protection hidden="1"/>
    </xf>
    <xf numFmtId="0" fontId="0" fillId="44" borderId="95" xfId="0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2" xfId="0" applyBorder="1" applyAlignment="1" applyProtection="1">
      <alignment horizontal="left" vertical="center"/>
      <protection hidden="1"/>
    </xf>
    <xf numFmtId="0" fontId="0" fillId="0" borderId="48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35" borderId="72" xfId="0" applyFill="1" applyBorder="1" applyAlignment="1" applyProtection="1">
      <alignment horizontal="left" vertical="center" wrapText="1"/>
      <protection hidden="1"/>
    </xf>
    <xf numFmtId="0" fontId="0" fillId="35" borderId="84" xfId="0" applyFill="1" applyBorder="1" applyAlignment="1" applyProtection="1">
      <alignment horizontal="left" vertical="center" wrapText="1"/>
      <protection hidden="1"/>
    </xf>
    <xf numFmtId="0" fontId="0" fillId="35" borderId="13" xfId="0" applyFill="1" applyBorder="1" applyAlignment="1" applyProtection="1">
      <alignment horizontal="left" vertical="center" wrapText="1"/>
      <protection hidden="1"/>
    </xf>
    <xf numFmtId="0" fontId="0" fillId="35" borderId="96" xfId="0" applyFill="1" applyBorder="1" applyAlignment="1" applyProtection="1">
      <alignment horizontal="left" vertical="center" wrapText="1"/>
      <protection hidden="1"/>
    </xf>
    <xf numFmtId="0" fontId="0" fillId="35" borderId="40" xfId="0" applyFill="1" applyBorder="1" applyAlignment="1" applyProtection="1">
      <alignment horizontal="left" vertical="center"/>
      <protection hidden="1"/>
    </xf>
    <xf numFmtId="0" fontId="0" fillId="35" borderId="2" xfId="0" applyFill="1" applyBorder="1" applyAlignment="1" applyProtection="1">
      <alignment horizontal="left" vertical="center"/>
      <protection hidden="1"/>
    </xf>
    <xf numFmtId="0" fontId="0" fillId="35" borderId="48" xfId="0" applyFill="1" applyBorder="1" applyAlignment="1" applyProtection="1">
      <alignment horizontal="left" vertical="center"/>
      <protection hidden="1"/>
    </xf>
    <xf numFmtId="0" fontId="0" fillId="35" borderId="83" xfId="0" applyFill="1" applyBorder="1" applyAlignment="1" applyProtection="1">
      <alignment horizontal="center" vertical="center"/>
      <protection hidden="1"/>
    </xf>
    <xf numFmtId="0" fontId="0" fillId="35" borderId="97" xfId="0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 shrinkToFit="1"/>
      <protection hidden="1"/>
    </xf>
    <xf numFmtId="0" fontId="0" fillId="0" borderId="2" xfId="0" applyBorder="1" applyAlignment="1" applyProtection="1">
      <alignment horizontal="left" vertical="center" shrinkToFit="1"/>
      <protection hidden="1"/>
    </xf>
    <xf numFmtId="0" fontId="0" fillId="0" borderId="48" xfId="0" applyBorder="1" applyAlignment="1" applyProtection="1">
      <alignment horizontal="left" vertical="center" shrinkToFit="1"/>
      <protection hidden="1"/>
    </xf>
    <xf numFmtId="186" fontId="7" fillId="0" borderId="98" xfId="72" applyNumberFormat="1" applyFont="1" applyBorder="1" applyAlignment="1" applyProtection="1">
      <alignment horizontal="right" vertical="center" indent="1"/>
      <protection locked="0"/>
    </xf>
    <xf numFmtId="0" fontId="7" fillId="0" borderId="12" xfId="72" applyFont="1" applyBorder="1" applyAlignment="1" applyProtection="1">
      <alignment horizontal="center" vertical="center"/>
      <protection/>
    </xf>
    <xf numFmtId="0" fontId="7" fillId="0" borderId="40" xfId="72" applyFont="1" applyBorder="1" applyAlignment="1" applyProtection="1">
      <alignment horizontal="center" vertical="center"/>
      <protection/>
    </xf>
    <xf numFmtId="186" fontId="7" fillId="0" borderId="40" xfId="58" applyNumberFormat="1" applyFont="1" applyBorder="1" applyAlignment="1" applyProtection="1">
      <alignment horizontal="right" vertical="center" indent="1"/>
      <protection locked="0"/>
    </xf>
    <xf numFmtId="186" fontId="7" fillId="0" borderId="42" xfId="58" applyNumberFormat="1" applyFont="1" applyBorder="1" applyAlignment="1" applyProtection="1">
      <alignment horizontal="right" vertical="center" indent="1"/>
      <protection locked="0"/>
    </xf>
    <xf numFmtId="187" fontId="7" fillId="0" borderId="99" xfId="58" applyNumberFormat="1" applyFont="1" applyBorder="1" applyAlignment="1" applyProtection="1">
      <alignment horizontal="right" vertical="center" indent="1"/>
      <protection locked="0"/>
    </xf>
    <xf numFmtId="187" fontId="7" fillId="0" borderId="77" xfId="58" applyNumberFormat="1" applyFont="1" applyBorder="1" applyAlignment="1" applyProtection="1">
      <alignment horizontal="right" vertical="center" indent="1"/>
      <protection locked="0"/>
    </xf>
    <xf numFmtId="0" fontId="37" fillId="0" borderId="27" xfId="72" applyFont="1" applyBorder="1" applyAlignment="1" applyProtection="1">
      <alignment horizontal="center" vertical="center" shrinkToFit="1"/>
      <protection locked="0"/>
    </xf>
    <xf numFmtId="0" fontId="37" fillId="0" borderId="26" xfId="72" applyFont="1" applyBorder="1" applyAlignment="1" applyProtection="1">
      <alignment horizontal="center" vertical="center" shrinkToFit="1"/>
      <protection locked="0"/>
    </xf>
    <xf numFmtId="0" fontId="37" fillId="0" borderId="64" xfId="72" applyFont="1" applyBorder="1" applyAlignment="1" applyProtection="1">
      <alignment horizontal="center" vertical="center" shrinkToFit="1"/>
      <protection locked="0"/>
    </xf>
    <xf numFmtId="0" fontId="37" fillId="0" borderId="55" xfId="72" applyFont="1" applyBorder="1" applyAlignment="1" applyProtection="1">
      <alignment horizontal="center" vertical="center" shrinkToFit="1"/>
      <protection locked="0"/>
    </xf>
    <xf numFmtId="0" fontId="4" fillId="0" borderId="40" xfId="72" applyFont="1" applyBorder="1" applyAlignment="1" applyProtection="1">
      <alignment horizontal="center" vertical="center"/>
      <protection/>
    </xf>
    <xf numFmtId="0" fontId="4" fillId="0" borderId="42" xfId="72" applyFont="1" applyBorder="1" applyAlignment="1" applyProtection="1">
      <alignment horizontal="center" vertical="center"/>
      <protection/>
    </xf>
    <xf numFmtId="0" fontId="94" fillId="36" borderId="13" xfId="72" applyFont="1" applyFill="1" applyBorder="1" applyAlignment="1" applyProtection="1">
      <alignment horizontal="center" vertical="center"/>
      <protection/>
    </xf>
    <xf numFmtId="0" fontId="9" fillId="0" borderId="16" xfId="72" applyFont="1" applyBorder="1" applyAlignment="1" applyProtection="1">
      <alignment horizontal="center" vertical="center"/>
      <protection/>
    </xf>
    <xf numFmtId="0" fontId="9" fillId="0" borderId="15" xfId="72" applyFont="1" applyBorder="1" applyAlignment="1" applyProtection="1">
      <alignment horizontal="center" vertical="center"/>
      <protection/>
    </xf>
    <xf numFmtId="0" fontId="37" fillId="0" borderId="100" xfId="72" applyFont="1" applyBorder="1" applyAlignment="1" applyProtection="1">
      <alignment horizontal="center" vertical="center" shrinkToFit="1"/>
      <protection locked="0"/>
    </xf>
    <xf numFmtId="0" fontId="37" fillId="0" borderId="23" xfId="72" applyFont="1" applyBorder="1" applyAlignment="1" applyProtection="1">
      <alignment horizontal="center" vertical="center" shrinkToFit="1"/>
      <protection locked="0"/>
    </xf>
    <xf numFmtId="0" fontId="42" fillId="0" borderId="0" xfId="72" applyFont="1" applyAlignment="1" applyProtection="1">
      <alignment horizontal="center" vertical="top" shrinkToFit="1"/>
      <protection/>
    </xf>
    <xf numFmtId="49" fontId="4" fillId="0" borderId="40" xfId="72" applyNumberFormat="1" applyFont="1" applyBorder="1" applyAlignment="1" applyProtection="1">
      <alignment horizontal="center" vertical="center" shrinkToFit="1"/>
      <protection locked="0"/>
    </xf>
    <xf numFmtId="49" fontId="4" fillId="0" borderId="42" xfId="72" applyNumberFormat="1" applyFont="1" applyBorder="1" applyAlignment="1" applyProtection="1">
      <alignment horizontal="center" vertical="center" shrinkToFit="1"/>
      <protection locked="0"/>
    </xf>
    <xf numFmtId="0" fontId="36" fillId="0" borderId="0" xfId="72" applyFont="1" applyAlignment="1" applyProtection="1">
      <alignment horizontal="left" vertical="center"/>
      <protection/>
    </xf>
    <xf numFmtId="0" fontId="4" fillId="45" borderId="101" xfId="72" applyFont="1" applyFill="1" applyBorder="1" applyAlignment="1" applyProtection="1">
      <alignment horizontal="center" vertical="center"/>
      <protection/>
    </xf>
    <xf numFmtId="0" fontId="4" fillId="45" borderId="102" xfId="72" applyFont="1" applyFill="1" applyBorder="1" applyAlignment="1" applyProtection="1">
      <alignment horizontal="center" vertical="center"/>
      <protection/>
    </xf>
    <xf numFmtId="0" fontId="4" fillId="45" borderId="103" xfId="72" applyFont="1" applyFill="1" applyBorder="1" applyAlignment="1" applyProtection="1">
      <alignment horizontal="center" vertical="center" shrinkToFit="1"/>
      <protection/>
    </xf>
    <xf numFmtId="0" fontId="4" fillId="45" borderId="104" xfId="72" applyFont="1" applyFill="1" applyBorder="1" applyAlignment="1" applyProtection="1">
      <alignment horizontal="center" vertical="center" shrinkToFit="1"/>
      <protection/>
    </xf>
    <xf numFmtId="0" fontId="4" fillId="45" borderId="103" xfId="72" applyFont="1" applyFill="1" applyBorder="1" applyAlignment="1" applyProtection="1">
      <alignment horizontal="center" vertical="center"/>
      <protection/>
    </xf>
    <xf numFmtId="0" fontId="4" fillId="45" borderId="105" xfId="72" applyFont="1" applyFill="1" applyBorder="1" applyAlignment="1" applyProtection="1">
      <alignment horizontal="center" vertical="center"/>
      <protection/>
    </xf>
    <xf numFmtId="0" fontId="4" fillId="45" borderId="104" xfId="72" applyFont="1" applyFill="1" applyBorder="1" applyAlignment="1" applyProtection="1">
      <alignment horizontal="center" vertical="center"/>
      <protection/>
    </xf>
    <xf numFmtId="0" fontId="4" fillId="45" borderId="56" xfId="72" applyFont="1" applyFill="1" applyBorder="1" applyAlignment="1" applyProtection="1">
      <alignment horizontal="center" vertical="center"/>
      <protection/>
    </xf>
    <xf numFmtId="0" fontId="13" fillId="0" borderId="13" xfId="72" applyFont="1" applyBorder="1" applyAlignment="1" applyProtection="1">
      <alignment horizontal="center" vertical="center"/>
      <protection/>
    </xf>
    <xf numFmtId="0" fontId="10" fillId="45" borderId="60" xfId="72" applyFont="1" applyFill="1" applyBorder="1" applyAlignment="1" applyProtection="1">
      <alignment horizontal="center" vertical="center" shrinkToFit="1"/>
      <protection/>
    </xf>
    <xf numFmtId="0" fontId="10" fillId="45" borderId="75" xfId="72" applyFont="1" applyFill="1" applyBorder="1" applyAlignment="1" applyProtection="1">
      <alignment horizontal="center" vertical="center" shrinkToFit="1"/>
      <protection/>
    </xf>
    <xf numFmtId="0" fontId="10" fillId="45" borderId="106" xfId="72" applyFont="1" applyFill="1" applyBorder="1" applyAlignment="1" applyProtection="1">
      <alignment horizontal="center" vertical="center" shrinkToFit="1"/>
      <protection/>
    </xf>
    <xf numFmtId="0" fontId="10" fillId="45" borderId="57" xfId="72" applyFont="1" applyFill="1" applyBorder="1" applyAlignment="1" applyProtection="1">
      <alignment horizontal="center" vertical="center" shrinkToFit="1"/>
      <protection/>
    </xf>
    <xf numFmtId="0" fontId="4" fillId="0" borderId="40" xfId="72" applyNumberFormat="1" applyFont="1" applyBorder="1" applyAlignment="1" applyProtection="1">
      <alignment horizontal="center" vertical="center"/>
      <protection locked="0"/>
    </xf>
    <xf numFmtId="0" fontId="4" fillId="0" borderId="2" xfId="72" applyNumberFormat="1" applyFont="1" applyBorder="1" applyAlignment="1" applyProtection="1">
      <alignment horizontal="center" vertical="center"/>
      <protection locked="0"/>
    </xf>
    <xf numFmtId="0" fontId="4" fillId="0" borderId="42" xfId="72" applyNumberFormat="1" applyFont="1" applyBorder="1" applyAlignment="1" applyProtection="1">
      <alignment horizontal="center" vertical="center"/>
      <protection locked="0"/>
    </xf>
    <xf numFmtId="49" fontId="4" fillId="0" borderId="40" xfId="72" applyNumberFormat="1" applyFont="1" applyBorder="1" applyAlignment="1" applyProtection="1">
      <alignment horizontal="center" vertical="center"/>
      <protection locked="0"/>
    </xf>
    <xf numFmtId="49" fontId="4" fillId="0" borderId="2" xfId="72" applyNumberFormat="1" applyFont="1" applyBorder="1" applyAlignment="1" applyProtection="1">
      <alignment horizontal="center" vertical="center"/>
      <protection locked="0"/>
    </xf>
    <xf numFmtId="49" fontId="4" fillId="0" borderId="42" xfId="72" applyNumberFormat="1" applyFont="1" applyBorder="1" applyAlignment="1" applyProtection="1">
      <alignment horizontal="center" vertical="center"/>
      <protection locked="0"/>
    </xf>
    <xf numFmtId="0" fontId="4" fillId="33" borderId="99" xfId="72" applyFont="1" applyFill="1" applyBorder="1" applyAlignment="1" applyProtection="1">
      <alignment horizontal="center" vertical="center"/>
      <protection/>
    </xf>
    <xf numFmtId="0" fontId="4" fillId="33" borderId="72" xfId="72" applyFont="1" applyFill="1" applyBorder="1" applyAlignment="1" applyProtection="1">
      <alignment horizontal="center" vertical="center"/>
      <protection/>
    </xf>
    <xf numFmtId="0" fontId="4" fillId="33" borderId="77" xfId="72" applyFont="1" applyFill="1" applyBorder="1" applyAlignment="1" applyProtection="1">
      <alignment horizontal="center" vertical="center"/>
      <protection/>
    </xf>
    <xf numFmtId="0" fontId="4" fillId="34" borderId="107" xfId="72" applyFont="1" applyFill="1" applyBorder="1" applyAlignment="1" applyProtection="1">
      <alignment horizontal="center" vertical="center"/>
      <protection/>
    </xf>
    <xf numFmtId="0" fontId="4" fillId="34" borderId="79" xfId="72" applyFont="1" applyFill="1" applyBorder="1" applyAlignment="1" applyProtection="1">
      <alignment horizontal="center" vertical="center"/>
      <protection/>
    </xf>
    <xf numFmtId="0" fontId="4" fillId="34" borderId="108" xfId="72" applyFont="1" applyFill="1" applyBorder="1" applyAlignment="1" applyProtection="1">
      <alignment horizontal="center" vertical="center"/>
      <protection/>
    </xf>
    <xf numFmtId="0" fontId="10" fillId="45" borderId="101" xfId="72" applyFont="1" applyFill="1" applyBorder="1" applyAlignment="1" applyProtection="1">
      <alignment horizontal="center" vertical="center" wrapText="1" shrinkToFit="1"/>
      <protection/>
    </xf>
    <xf numFmtId="0" fontId="10" fillId="45" borderId="102" xfId="72" applyFont="1" applyFill="1" applyBorder="1" applyAlignment="1" applyProtection="1">
      <alignment horizontal="center" vertical="center" shrinkToFit="1"/>
      <protection/>
    </xf>
    <xf numFmtId="0" fontId="4" fillId="2" borderId="107" xfId="72" applyFont="1" applyFill="1" applyBorder="1" applyAlignment="1" applyProtection="1">
      <alignment horizontal="center" vertical="center"/>
      <protection/>
    </xf>
    <xf numFmtId="0" fontId="4" fillId="2" borderId="79" xfId="72" applyFont="1" applyFill="1" applyBorder="1" applyAlignment="1" applyProtection="1">
      <alignment horizontal="center" vertical="center"/>
      <protection/>
    </xf>
    <xf numFmtId="0" fontId="4" fillId="2" borderId="108" xfId="72" applyFont="1" applyFill="1" applyBorder="1" applyAlignment="1" applyProtection="1">
      <alignment horizontal="center" vertical="center"/>
      <protection/>
    </xf>
    <xf numFmtId="0" fontId="9" fillId="0" borderId="40" xfId="74" applyFont="1" applyFill="1" applyBorder="1" applyAlignment="1" applyProtection="1">
      <alignment horizontal="right" vertical="center"/>
      <protection locked="0"/>
    </xf>
    <xf numFmtId="0" fontId="9" fillId="0" borderId="42" xfId="74" applyFont="1" applyFill="1" applyBorder="1" applyAlignment="1" applyProtection="1">
      <alignment horizontal="right" vertical="center"/>
      <protection locked="0"/>
    </xf>
    <xf numFmtId="0" fontId="47" fillId="39" borderId="109" xfId="74" applyFont="1" applyFill="1" applyBorder="1" applyAlignment="1">
      <alignment horizontal="center"/>
      <protection/>
    </xf>
    <xf numFmtId="0" fontId="47" fillId="39" borderId="110" xfId="74" applyFont="1" applyFill="1" applyBorder="1" applyAlignment="1">
      <alignment horizontal="center"/>
      <protection/>
    </xf>
    <xf numFmtId="0" fontId="47" fillId="39" borderId="74" xfId="74" applyFont="1" applyFill="1" applyBorder="1" applyAlignment="1">
      <alignment horizontal="center"/>
      <protection/>
    </xf>
    <xf numFmtId="0" fontId="9" fillId="39" borderId="111" xfId="74" applyFont="1" applyFill="1" applyBorder="1" applyAlignment="1">
      <alignment horizontal="center" vertical="center"/>
      <protection/>
    </xf>
    <xf numFmtId="0" fontId="9" fillId="39" borderId="112" xfId="74" applyFont="1" applyFill="1" applyBorder="1" applyAlignment="1">
      <alignment horizontal="center" vertical="center"/>
      <protection/>
    </xf>
    <xf numFmtId="49" fontId="9" fillId="39" borderId="75" xfId="74" applyNumberFormat="1" applyFont="1" applyFill="1" applyBorder="1" applyAlignment="1">
      <alignment horizontal="center" vertical="center"/>
      <protection/>
    </xf>
    <xf numFmtId="0" fontId="9" fillId="39" borderId="75" xfId="74" applyNumberFormat="1" applyFont="1" applyFill="1" applyBorder="1" applyAlignment="1">
      <alignment horizontal="center" vertical="center"/>
      <protection/>
    </xf>
    <xf numFmtId="0" fontId="47" fillId="41" borderId="109" xfId="74" applyFont="1" applyFill="1" applyBorder="1" applyAlignment="1">
      <alignment horizontal="center"/>
      <protection/>
    </xf>
    <xf numFmtId="0" fontId="47" fillId="41" borderId="110" xfId="74" applyFont="1" applyFill="1" applyBorder="1" applyAlignment="1">
      <alignment horizontal="center"/>
      <protection/>
    </xf>
    <xf numFmtId="0" fontId="9" fillId="41" borderId="111" xfId="74" applyFont="1" applyFill="1" applyBorder="1" applyAlignment="1">
      <alignment horizontal="center" vertical="center" shrinkToFit="1"/>
      <protection/>
    </xf>
    <xf numFmtId="0" fontId="9" fillId="41" borderId="112" xfId="74" applyFont="1" applyFill="1" applyBorder="1" applyAlignment="1">
      <alignment horizontal="center" vertical="center" shrinkToFit="1"/>
      <protection/>
    </xf>
    <xf numFmtId="0" fontId="9" fillId="39" borderId="12" xfId="74" applyFont="1" applyFill="1" applyBorder="1" applyAlignment="1">
      <alignment horizontal="center" vertical="center" textRotation="255"/>
      <protection/>
    </xf>
    <xf numFmtId="49" fontId="9" fillId="39" borderId="12" xfId="74" applyNumberFormat="1" applyFont="1" applyFill="1" applyBorder="1" applyAlignment="1" applyProtection="1">
      <alignment horizontal="center" vertical="center"/>
      <protection locked="0"/>
    </xf>
    <xf numFmtId="189" fontId="9" fillId="0" borderId="60" xfId="74" applyNumberFormat="1" applyFont="1" applyFill="1" applyBorder="1" applyAlignment="1" applyProtection="1">
      <alignment horizontal="right" vertical="center"/>
      <protection locked="0"/>
    </xf>
    <xf numFmtId="189" fontId="9" fillId="0" borderId="113" xfId="74" applyNumberFormat="1" applyFont="1" applyFill="1" applyBorder="1" applyAlignment="1" applyProtection="1">
      <alignment horizontal="right" vertical="center"/>
      <protection locked="0"/>
    </xf>
    <xf numFmtId="189" fontId="9" fillId="0" borderId="75" xfId="74" applyNumberFormat="1" applyFont="1" applyFill="1" applyBorder="1" applyAlignment="1" applyProtection="1">
      <alignment horizontal="right" vertical="center"/>
      <protection locked="0"/>
    </xf>
    <xf numFmtId="49" fontId="9" fillId="39" borderId="75" xfId="74" applyNumberFormat="1" applyFont="1" applyFill="1" applyBorder="1" applyAlignment="1" applyProtection="1">
      <alignment horizontal="center" vertical="center"/>
      <protection/>
    </xf>
    <xf numFmtId="0" fontId="9" fillId="39" borderId="75" xfId="74" applyNumberFormat="1" applyFont="1" applyFill="1" applyBorder="1" applyAlignment="1" applyProtection="1">
      <alignment horizontal="center" vertical="center"/>
      <protection/>
    </xf>
    <xf numFmtId="0" fontId="47" fillId="41" borderId="72" xfId="74" applyFont="1" applyFill="1" applyBorder="1" applyAlignment="1">
      <alignment horizontal="center" vertical="center" shrinkToFit="1"/>
      <protection/>
    </xf>
    <xf numFmtId="0" fontId="47" fillId="41" borderId="77" xfId="74" applyFont="1" applyFill="1" applyBorder="1" applyAlignment="1">
      <alignment horizontal="center" vertical="center" shrinkToFit="1"/>
      <protection/>
    </xf>
    <xf numFmtId="0" fontId="9" fillId="41" borderId="12" xfId="74" applyFont="1" applyFill="1" applyBorder="1" applyAlignment="1">
      <alignment horizontal="center" vertical="center" textRotation="255"/>
      <protection/>
    </xf>
    <xf numFmtId="0" fontId="9" fillId="41" borderId="40" xfId="74" applyFont="1" applyFill="1" applyBorder="1" applyAlignment="1">
      <alignment horizontal="right" vertical="center"/>
      <protection/>
    </xf>
    <xf numFmtId="0" fontId="9" fillId="41" borderId="42" xfId="74" applyFont="1" applyFill="1" applyBorder="1" applyAlignment="1">
      <alignment horizontal="right" vertical="center"/>
      <protection/>
    </xf>
    <xf numFmtId="49" fontId="9" fillId="41" borderId="12" xfId="74" applyNumberFormat="1" applyFont="1" applyFill="1" applyBorder="1" applyAlignment="1">
      <alignment horizontal="center" vertical="center"/>
      <protection/>
    </xf>
    <xf numFmtId="189" fontId="9" fillId="41" borderId="60" xfId="74" applyNumberFormat="1" applyFont="1" applyFill="1" applyBorder="1" applyAlignment="1">
      <alignment horizontal="right" vertical="center"/>
      <protection/>
    </xf>
    <xf numFmtId="189" fontId="9" fillId="41" borderId="113" xfId="74" applyNumberFormat="1" applyFont="1" applyFill="1" applyBorder="1" applyAlignment="1">
      <alignment horizontal="right" vertical="center"/>
      <protection/>
    </xf>
    <xf numFmtId="189" fontId="9" fillId="41" borderId="75" xfId="74" applyNumberFormat="1" applyFont="1" applyFill="1" applyBorder="1" applyAlignment="1">
      <alignment horizontal="right" vertical="center"/>
      <protection/>
    </xf>
    <xf numFmtId="0" fontId="47" fillId="41" borderId="74" xfId="74" applyFont="1" applyFill="1" applyBorder="1" applyAlignment="1">
      <alignment horizontal="center"/>
      <protection/>
    </xf>
    <xf numFmtId="0" fontId="9" fillId="41" borderId="75" xfId="74" applyFont="1" applyFill="1" applyBorder="1" applyAlignment="1">
      <alignment horizontal="center" vertical="center"/>
      <protection/>
    </xf>
    <xf numFmtId="0" fontId="95" fillId="0" borderId="0" xfId="72" applyFont="1" applyAlignment="1" applyProtection="1">
      <alignment horizontal="left" vertical="center"/>
      <protection/>
    </xf>
    <xf numFmtId="0" fontId="10" fillId="46" borderId="60" xfId="72" applyFont="1" applyFill="1" applyBorder="1" applyAlignment="1" applyProtection="1">
      <alignment horizontal="center" vertical="center" shrinkToFit="1"/>
      <protection/>
    </xf>
    <xf numFmtId="0" fontId="10" fillId="46" borderId="75" xfId="72" applyFont="1" applyFill="1" applyBorder="1" applyAlignment="1" applyProtection="1">
      <alignment horizontal="center" vertical="center" shrinkToFit="1"/>
      <protection/>
    </xf>
    <xf numFmtId="0" fontId="10" fillId="46" borderId="106" xfId="72" applyFont="1" applyFill="1" applyBorder="1" applyAlignment="1" applyProtection="1">
      <alignment horizontal="center" vertical="center" shrinkToFit="1"/>
      <protection/>
    </xf>
    <xf numFmtId="0" fontId="10" fillId="46" borderId="57" xfId="72" applyFont="1" applyFill="1" applyBorder="1" applyAlignment="1" applyProtection="1">
      <alignment horizontal="center" vertical="center" shrinkToFit="1"/>
      <protection/>
    </xf>
    <xf numFmtId="0" fontId="10" fillId="46" borderId="103" xfId="72" applyFont="1" applyFill="1" applyBorder="1" applyAlignment="1" applyProtection="1">
      <alignment horizontal="center" vertical="center" wrapText="1"/>
      <protection/>
    </xf>
    <xf numFmtId="0" fontId="10" fillId="46" borderId="104" xfId="72" applyFont="1" applyFill="1" applyBorder="1" applyAlignment="1" applyProtection="1">
      <alignment horizontal="center" vertical="center"/>
      <protection/>
    </xf>
    <xf numFmtId="0" fontId="4" fillId="46" borderId="72" xfId="72" applyFont="1" applyFill="1" applyBorder="1" applyAlignment="1" applyProtection="1">
      <alignment horizontal="center" vertical="center"/>
      <protection/>
    </xf>
    <xf numFmtId="0" fontId="4" fillId="46" borderId="105" xfId="72" applyFont="1" applyFill="1" applyBorder="1" applyAlignment="1" applyProtection="1">
      <alignment horizontal="center" vertical="center"/>
      <protection/>
    </xf>
    <xf numFmtId="0" fontId="4" fillId="46" borderId="13" xfId="72" applyFont="1" applyFill="1" applyBorder="1" applyAlignment="1" applyProtection="1">
      <alignment horizontal="center" vertical="center"/>
      <protection/>
    </xf>
    <xf numFmtId="0" fontId="4" fillId="46" borderId="56" xfId="72" applyFont="1" applyFill="1" applyBorder="1" applyAlignment="1" applyProtection="1">
      <alignment horizontal="center" vertical="center"/>
      <protection/>
    </xf>
    <xf numFmtId="0" fontId="4" fillId="46" borderId="101" xfId="72" applyFont="1" applyFill="1" applyBorder="1" applyAlignment="1" applyProtection="1">
      <alignment horizontal="center" vertical="center"/>
      <protection/>
    </xf>
    <xf numFmtId="0" fontId="4" fillId="46" borderId="102" xfId="72" applyFont="1" applyFill="1" applyBorder="1" applyAlignment="1" applyProtection="1">
      <alignment horizontal="center" vertical="center"/>
      <protection/>
    </xf>
    <xf numFmtId="0" fontId="4" fillId="13" borderId="99" xfId="72" applyFont="1" applyFill="1" applyBorder="1" applyAlignment="1" applyProtection="1">
      <alignment horizontal="center" vertical="center"/>
      <protection/>
    </xf>
    <xf numFmtId="0" fontId="4" fillId="13" borderId="72" xfId="72" applyFont="1" applyFill="1" applyBorder="1" applyAlignment="1" applyProtection="1">
      <alignment horizontal="center" vertical="center"/>
      <protection/>
    </xf>
    <xf numFmtId="0" fontId="4" fillId="13" borderId="77" xfId="72" applyFont="1" applyFill="1" applyBorder="1" applyAlignment="1" applyProtection="1">
      <alignment horizontal="center" vertical="center"/>
      <protection/>
    </xf>
    <xf numFmtId="0" fontId="4" fillId="37" borderId="107" xfId="72" applyFont="1" applyFill="1" applyBorder="1" applyAlignment="1" applyProtection="1">
      <alignment horizontal="center" vertical="center"/>
      <protection/>
    </xf>
    <xf numFmtId="0" fontId="4" fillId="37" borderId="79" xfId="72" applyFont="1" applyFill="1" applyBorder="1" applyAlignment="1" applyProtection="1">
      <alignment horizontal="center" vertical="center"/>
      <protection/>
    </xf>
    <xf numFmtId="0" fontId="4" fillId="37" borderId="108" xfId="72" applyFont="1" applyFill="1" applyBorder="1" applyAlignment="1" applyProtection="1">
      <alignment horizontal="center" vertical="center"/>
      <protection/>
    </xf>
    <xf numFmtId="0" fontId="4" fillId="38" borderId="107" xfId="72" applyFont="1" applyFill="1" applyBorder="1" applyAlignment="1" applyProtection="1">
      <alignment horizontal="center" vertical="center"/>
      <protection/>
    </xf>
    <xf numFmtId="0" fontId="4" fillId="38" borderId="79" xfId="72" applyFont="1" applyFill="1" applyBorder="1" applyAlignment="1" applyProtection="1">
      <alignment horizontal="center" vertical="center"/>
      <protection/>
    </xf>
    <xf numFmtId="0" fontId="4" fillId="38" borderId="108" xfId="72" applyFont="1" applyFill="1" applyBorder="1" applyAlignment="1" applyProtection="1">
      <alignment horizontal="center" vertical="center"/>
      <protection/>
    </xf>
    <xf numFmtId="0" fontId="47" fillId="0" borderId="109" xfId="74" applyFont="1" applyFill="1" applyBorder="1" applyAlignment="1">
      <alignment horizontal="center"/>
      <protection/>
    </xf>
    <xf numFmtId="0" fontId="47" fillId="0" borderId="110" xfId="74" applyFont="1" applyFill="1" applyBorder="1" applyAlignment="1">
      <alignment horizontal="center"/>
      <protection/>
    </xf>
    <xf numFmtId="0" fontId="9" fillId="0" borderId="111" xfId="74" applyFont="1" applyFill="1" applyBorder="1" applyAlignment="1">
      <alignment horizontal="center" vertical="center" shrinkToFit="1"/>
      <protection/>
    </xf>
    <xf numFmtId="0" fontId="9" fillId="0" borderId="112" xfId="74" applyFont="1" applyFill="1" applyBorder="1" applyAlignment="1">
      <alignment horizontal="center" vertical="center" shrinkToFit="1"/>
      <protection/>
    </xf>
    <xf numFmtId="0" fontId="9" fillId="0" borderId="12" xfId="74" applyFont="1" applyFill="1" applyBorder="1" applyAlignment="1">
      <alignment horizontal="center" vertical="center" textRotation="255"/>
      <protection/>
    </xf>
    <xf numFmtId="49" fontId="9" fillId="0" borderId="12" xfId="74" applyNumberFormat="1" applyFont="1" applyFill="1" applyBorder="1" applyAlignment="1" applyProtection="1">
      <alignment horizontal="center" vertical="center"/>
      <protection locked="0"/>
    </xf>
    <xf numFmtId="0" fontId="47" fillId="0" borderId="74" xfId="74" applyFont="1" applyFill="1" applyBorder="1" applyAlignment="1">
      <alignment horizontal="center"/>
      <protection/>
    </xf>
    <xf numFmtId="0" fontId="9" fillId="0" borderId="75" xfId="74" applyNumberFormat="1" applyFont="1" applyFill="1" applyBorder="1" applyAlignment="1">
      <alignment horizontal="center" vertical="center"/>
      <protection/>
    </xf>
    <xf numFmtId="49" fontId="9" fillId="0" borderId="75" xfId="74" applyNumberFormat="1" applyFont="1" applyFill="1" applyBorder="1" applyAlignment="1">
      <alignment horizontal="center" vertical="center"/>
      <protection/>
    </xf>
    <xf numFmtId="0" fontId="55" fillId="0" borderId="0" xfId="76" applyFont="1" applyAlignment="1">
      <alignment horizontal="center"/>
      <protection/>
    </xf>
    <xf numFmtId="0" fontId="54" fillId="0" borderId="0" xfId="76" applyFont="1" applyAlignment="1">
      <alignment horizontal="center"/>
      <protection/>
    </xf>
    <xf numFmtId="191" fontId="48" fillId="0" borderId="40" xfId="76" applyNumberFormat="1" applyFont="1" applyBorder="1" applyAlignment="1" applyProtection="1">
      <alignment horizontal="center" vertical="center"/>
      <protection/>
    </xf>
    <xf numFmtId="191" fontId="48" fillId="0" borderId="2" xfId="76" applyNumberFormat="1" applyFont="1" applyBorder="1" applyAlignment="1" applyProtection="1">
      <alignment horizontal="center" vertical="center"/>
      <protection/>
    </xf>
    <xf numFmtId="191" fontId="48" fillId="0" borderId="42" xfId="76" applyNumberFormat="1" applyFont="1" applyBorder="1" applyAlignment="1" applyProtection="1">
      <alignment horizontal="center" vertical="center"/>
      <protection/>
    </xf>
    <xf numFmtId="0" fontId="48" fillId="0" borderId="40" xfId="76" applyFont="1" applyBorder="1" applyAlignment="1" applyProtection="1">
      <alignment horizontal="center" vertical="center"/>
      <protection/>
    </xf>
    <xf numFmtId="0" fontId="48" fillId="0" borderId="2" xfId="76" applyFont="1" applyBorder="1" applyAlignment="1" applyProtection="1">
      <alignment horizontal="center" vertical="center"/>
      <protection/>
    </xf>
    <xf numFmtId="0" fontId="48" fillId="0" borderId="42" xfId="76" applyFont="1" applyBorder="1" applyAlignment="1" applyProtection="1">
      <alignment horizontal="center" vertical="center"/>
      <protection/>
    </xf>
    <xf numFmtId="0" fontId="49" fillId="0" borderId="40" xfId="76" applyFont="1" applyBorder="1" applyAlignment="1">
      <alignment horizontal="distributed" vertical="center"/>
      <protection/>
    </xf>
    <xf numFmtId="0" fontId="49" fillId="0" borderId="2" xfId="76" applyFont="1" applyBorder="1" applyAlignment="1">
      <alignment horizontal="distributed" vertical="center"/>
      <protection/>
    </xf>
    <xf numFmtId="0" fontId="49" fillId="0" borderId="42" xfId="76" applyFont="1" applyBorder="1" applyAlignment="1">
      <alignment horizontal="distributed" vertical="center"/>
      <protection/>
    </xf>
    <xf numFmtId="0" fontId="49" fillId="0" borderId="12" xfId="76" applyFont="1" applyBorder="1" applyAlignment="1">
      <alignment horizontal="distributed" vertical="center"/>
      <protection/>
    </xf>
    <xf numFmtId="0" fontId="48" fillId="0" borderId="12" xfId="76" applyFont="1" applyBorder="1" applyAlignment="1" applyProtection="1">
      <alignment horizontal="center" vertical="center"/>
      <protection locked="0"/>
    </xf>
    <xf numFmtId="0" fontId="49" fillId="0" borderId="67" xfId="76" applyFont="1" applyBorder="1" applyAlignment="1">
      <alignment horizontal="center" vertical="center"/>
      <protection/>
    </xf>
    <xf numFmtId="0" fontId="49" fillId="0" borderId="13" xfId="76" applyFont="1" applyBorder="1" applyAlignment="1">
      <alignment horizontal="center" vertical="center"/>
      <protection/>
    </xf>
    <xf numFmtId="0" fontId="49" fillId="0" borderId="66" xfId="76" applyFont="1" applyBorder="1" applyAlignment="1">
      <alignment horizontal="center" vertical="center"/>
      <protection/>
    </xf>
    <xf numFmtId="0" fontId="48" fillId="0" borderId="40" xfId="76" applyFont="1" applyBorder="1" applyAlignment="1" applyProtection="1">
      <alignment horizontal="center" vertical="center"/>
      <protection locked="0"/>
    </xf>
    <xf numFmtId="0" fontId="48" fillId="0" borderId="2" xfId="76" applyFont="1" applyBorder="1" applyAlignment="1" applyProtection="1">
      <alignment horizontal="center" vertical="center"/>
      <protection locked="0"/>
    </xf>
    <xf numFmtId="0" fontId="5" fillId="0" borderId="0" xfId="76" applyFont="1" applyBorder="1" applyAlignment="1">
      <alignment horizontal="left" vertical="top" wrapText="1"/>
      <protection/>
    </xf>
    <xf numFmtId="0" fontId="5" fillId="0" borderId="0" xfId="76" applyFont="1" applyAlignment="1">
      <alignment horizontal="left" vertical="top" wrapText="1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通貨 2" xfId="70"/>
    <cellStyle name="入力" xfId="71"/>
    <cellStyle name="標準 2" xfId="72"/>
    <cellStyle name="標準 2 2" xfId="73"/>
    <cellStyle name="標準 3" xfId="74"/>
    <cellStyle name="標準 4" xfId="75"/>
    <cellStyle name="標準 5" xfId="76"/>
    <cellStyle name="Followed Hyperlink" xfId="77"/>
    <cellStyle name="未定義" xfId="78"/>
    <cellStyle name="良い" xfId="79"/>
  </cellStyles>
  <dxfs count="8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1</xdr:row>
      <xdr:rowOff>57150</xdr:rowOff>
    </xdr:from>
    <xdr:to>
      <xdr:col>13</xdr:col>
      <xdr:colOff>771525</xdr:colOff>
      <xdr:row>2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705725" y="58102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419100</xdr:colOff>
      <xdr:row>1</xdr:row>
      <xdr:rowOff>47625</xdr:rowOff>
    </xdr:from>
    <xdr:to>
      <xdr:col>13</xdr:col>
      <xdr:colOff>742950</xdr:colOff>
      <xdr:row>1</xdr:row>
      <xdr:rowOff>342900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686675" y="57150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S79"/>
  <sheetViews>
    <sheetView showGridLines="0" zoomScalePageLayoutView="0" workbookViewId="0" topLeftCell="A1">
      <selection activeCell="B79" sqref="B79:J79"/>
    </sheetView>
  </sheetViews>
  <sheetFormatPr defaultColWidth="9.00390625" defaultRowHeight="13.5"/>
  <cols>
    <col min="1" max="1" width="2.75390625" style="0" customWidth="1"/>
    <col min="2" max="2" width="6.375" style="0" customWidth="1"/>
    <col min="15" max="15" width="28.875" style="0" customWidth="1"/>
    <col min="16" max="16" width="21.00390625" style="0" bestFit="1" customWidth="1"/>
    <col min="17" max="18" width="12.625" style="0" customWidth="1"/>
    <col min="19" max="19" width="16.00390625" style="0" customWidth="1"/>
  </cols>
  <sheetData>
    <row r="2" spans="2:15" ht="26.25" customHeight="1">
      <c r="B2" s="297" t="s">
        <v>74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9"/>
      <c r="O2" s="40" t="s">
        <v>57</v>
      </c>
    </row>
    <row r="3" ht="12.75" thickBot="1"/>
    <row r="4" spans="2:15" s="35" customFormat="1" ht="18.75" customHeight="1">
      <c r="B4" s="288" t="s">
        <v>263</v>
      </c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90"/>
    </row>
    <row r="5" spans="2:15" s="35" customFormat="1" ht="18.75" customHeight="1">
      <c r="B5" s="291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3"/>
    </row>
    <row r="6" spans="2:15" s="35" customFormat="1" ht="18.75" customHeight="1">
      <c r="B6" s="291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3"/>
    </row>
    <row r="7" spans="2:15" s="35" customFormat="1" ht="18.75" customHeight="1" thickBot="1">
      <c r="B7" s="294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6"/>
    </row>
    <row r="9" ht="12.75">
      <c r="B9" s="41" t="s">
        <v>24</v>
      </c>
    </row>
    <row r="10" ht="12.75">
      <c r="B10" s="41" t="s">
        <v>75</v>
      </c>
    </row>
    <row r="11" ht="12.75">
      <c r="B11" s="41" t="s">
        <v>76</v>
      </c>
    </row>
    <row r="12" spans="2:16" ht="12.75">
      <c r="B12" s="300" t="s">
        <v>77</v>
      </c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</row>
    <row r="14" ht="12.75">
      <c r="B14" t="s">
        <v>25</v>
      </c>
    </row>
    <row r="21" ht="12.75">
      <c r="B21" t="s">
        <v>27</v>
      </c>
    </row>
    <row r="23" spans="2:3" ht="12.75" thickBot="1">
      <c r="B23" s="283" t="s">
        <v>84</v>
      </c>
      <c r="C23" s="284"/>
    </row>
    <row r="24" spans="14:19" ht="12.75">
      <c r="N24" s="301" t="s">
        <v>122</v>
      </c>
      <c r="O24" s="302"/>
      <c r="P24" s="302"/>
      <c r="Q24" s="302"/>
      <c r="R24" s="302"/>
      <c r="S24" s="303"/>
    </row>
    <row r="25" spans="3:19" ht="12.75">
      <c r="C25" t="s">
        <v>91</v>
      </c>
      <c r="N25" s="102" t="s">
        <v>73</v>
      </c>
      <c r="O25" s="103" t="s">
        <v>123</v>
      </c>
      <c r="P25" s="103" t="s">
        <v>124</v>
      </c>
      <c r="Q25" s="304" t="s">
        <v>125</v>
      </c>
      <c r="R25" s="305"/>
      <c r="S25" s="306"/>
    </row>
    <row r="26" spans="14:19" ht="12.75">
      <c r="N26" s="107" t="s">
        <v>126</v>
      </c>
      <c r="O26" s="314" t="s">
        <v>127</v>
      </c>
      <c r="P26" s="315"/>
      <c r="Q26" s="315"/>
      <c r="R26" s="315"/>
      <c r="S26" s="316"/>
    </row>
    <row r="27" spans="2:19" ht="12.75">
      <c r="B27" s="283" t="s">
        <v>87</v>
      </c>
      <c r="C27" s="284"/>
      <c r="N27" s="108" t="s">
        <v>113</v>
      </c>
      <c r="O27" s="103" t="s">
        <v>128</v>
      </c>
      <c r="P27" s="103" t="s">
        <v>129</v>
      </c>
      <c r="Q27" s="307"/>
      <c r="R27" s="308"/>
      <c r="S27" s="309"/>
    </row>
    <row r="28" spans="14:19" ht="12.75">
      <c r="N28" s="102" t="s">
        <v>112</v>
      </c>
      <c r="O28" s="103" t="s">
        <v>130</v>
      </c>
      <c r="P28" s="103" t="s">
        <v>131</v>
      </c>
      <c r="Q28" s="307"/>
      <c r="R28" s="308"/>
      <c r="S28" s="309"/>
    </row>
    <row r="29" spans="3:19" ht="12.75">
      <c r="C29" t="s">
        <v>121</v>
      </c>
      <c r="N29" s="102" t="s">
        <v>115</v>
      </c>
      <c r="O29" s="103" t="s">
        <v>132</v>
      </c>
      <c r="P29" s="103" t="s">
        <v>133</v>
      </c>
      <c r="Q29" s="307"/>
      <c r="R29" s="308"/>
      <c r="S29" s="309"/>
    </row>
    <row r="30" spans="3:19" ht="12.75">
      <c r="C30" t="s">
        <v>259</v>
      </c>
      <c r="N30" s="102" t="s">
        <v>93</v>
      </c>
      <c r="O30" s="103" t="s">
        <v>134</v>
      </c>
      <c r="P30" s="103" t="s">
        <v>135</v>
      </c>
      <c r="Q30" s="307"/>
      <c r="R30" s="308"/>
      <c r="S30" s="309"/>
    </row>
    <row r="31" spans="3:19" ht="12.75">
      <c r="C31" t="s">
        <v>260</v>
      </c>
      <c r="N31" s="262"/>
      <c r="O31" s="263"/>
      <c r="P31" s="263"/>
      <c r="Q31" s="264"/>
      <c r="R31" s="264"/>
      <c r="S31" s="265"/>
    </row>
    <row r="32" spans="14:19" ht="12.75">
      <c r="N32" s="317" t="s">
        <v>162</v>
      </c>
      <c r="O32" s="310" t="s">
        <v>136</v>
      </c>
      <c r="P32" s="310"/>
      <c r="Q32" s="310"/>
      <c r="R32" s="310"/>
      <c r="S32" s="311"/>
    </row>
    <row r="33" spans="2:19" ht="12.75">
      <c r="B33" s="283" t="s">
        <v>2</v>
      </c>
      <c r="C33" s="284"/>
      <c r="N33" s="318"/>
      <c r="O33" s="312"/>
      <c r="P33" s="312"/>
      <c r="Q33" s="312"/>
      <c r="R33" s="312"/>
      <c r="S33" s="313"/>
    </row>
    <row r="34" spans="14:19" ht="12.75">
      <c r="N34" s="102" t="s">
        <v>102</v>
      </c>
      <c r="O34" s="103" t="s">
        <v>137</v>
      </c>
      <c r="P34" s="103" t="s">
        <v>138</v>
      </c>
      <c r="Q34" s="307"/>
      <c r="R34" s="308"/>
      <c r="S34" s="309"/>
    </row>
    <row r="35" spans="3:19" ht="12.75" customHeight="1">
      <c r="C35" t="s">
        <v>30</v>
      </c>
      <c r="N35" s="102" t="s">
        <v>115</v>
      </c>
      <c r="O35" s="103" t="s">
        <v>139</v>
      </c>
      <c r="P35" s="103" t="s">
        <v>140</v>
      </c>
      <c r="Q35" s="109"/>
      <c r="R35" s="110"/>
      <c r="S35" s="111"/>
    </row>
    <row r="36" spans="3:19" ht="12.75">
      <c r="C36" t="s">
        <v>28</v>
      </c>
      <c r="N36" s="102" t="s">
        <v>112</v>
      </c>
      <c r="O36" s="103" t="s">
        <v>141</v>
      </c>
      <c r="P36" s="103" t="s">
        <v>142</v>
      </c>
      <c r="Q36" s="319" t="s">
        <v>143</v>
      </c>
      <c r="R36" s="320"/>
      <c r="S36" s="321"/>
    </row>
    <row r="37" spans="3:19" ht="12.75">
      <c r="C37" t="s">
        <v>29</v>
      </c>
      <c r="D37" s="37" t="s">
        <v>62</v>
      </c>
      <c r="N37" s="102" t="s">
        <v>107</v>
      </c>
      <c r="O37" s="103" t="s">
        <v>144</v>
      </c>
      <c r="P37" s="103" t="s">
        <v>145</v>
      </c>
      <c r="Q37" s="104" t="s">
        <v>146</v>
      </c>
      <c r="R37" s="105"/>
      <c r="S37" s="106"/>
    </row>
    <row r="38" spans="4:19" ht="12.75">
      <c r="D38" s="37" t="s">
        <v>63</v>
      </c>
      <c r="N38" s="102" t="s">
        <v>101</v>
      </c>
      <c r="O38" s="103" t="s">
        <v>147</v>
      </c>
      <c r="P38" s="103" t="s">
        <v>148</v>
      </c>
      <c r="Q38" s="115"/>
      <c r="R38" s="116"/>
      <c r="S38" s="117"/>
    </row>
    <row r="39" spans="4:19" ht="12.75">
      <c r="D39" s="37" t="s">
        <v>64</v>
      </c>
      <c r="N39" s="107" t="s">
        <v>149</v>
      </c>
      <c r="O39" s="118" t="s">
        <v>150</v>
      </c>
      <c r="P39" s="119"/>
      <c r="Q39" s="119"/>
      <c r="R39" s="119"/>
      <c r="S39" s="120"/>
    </row>
    <row r="40" spans="3:19" ht="12.75">
      <c r="C40" t="s">
        <v>31</v>
      </c>
      <c r="N40" s="102" t="s">
        <v>93</v>
      </c>
      <c r="O40" s="103" t="s">
        <v>151</v>
      </c>
      <c r="P40" s="103" t="s">
        <v>152</v>
      </c>
      <c r="Q40" s="109"/>
      <c r="R40" s="110"/>
      <c r="S40" s="111"/>
    </row>
    <row r="41" spans="14:19" ht="12.75">
      <c r="N41" s="102" t="s">
        <v>93</v>
      </c>
      <c r="O41" s="103" t="s">
        <v>153</v>
      </c>
      <c r="P41" s="103" t="s">
        <v>154</v>
      </c>
      <c r="Q41" s="109"/>
      <c r="R41" s="110"/>
      <c r="S41" s="111"/>
    </row>
    <row r="42" spans="2:19" ht="12.75">
      <c r="B42" s="283" t="s">
        <v>38</v>
      </c>
      <c r="C42" s="284"/>
      <c r="N42" s="102" t="s">
        <v>104</v>
      </c>
      <c r="O42" s="112" t="s">
        <v>155</v>
      </c>
      <c r="P42" s="103" t="s">
        <v>156</v>
      </c>
      <c r="Q42" s="121" t="s">
        <v>157</v>
      </c>
      <c r="R42" s="121"/>
      <c r="S42" s="122"/>
    </row>
    <row r="43" spans="14:19" ht="12.75">
      <c r="N43" s="102" t="s">
        <v>109</v>
      </c>
      <c r="O43" s="103" t="s">
        <v>158</v>
      </c>
      <c r="P43" s="103" t="s">
        <v>159</v>
      </c>
      <c r="Q43" s="109"/>
      <c r="R43" s="110"/>
      <c r="S43" s="111"/>
    </row>
    <row r="44" spans="3:19" ht="12.75" thickBot="1">
      <c r="C44" s="38" t="s">
        <v>32</v>
      </c>
      <c r="N44" s="113" t="s">
        <v>109</v>
      </c>
      <c r="O44" s="114" t="s">
        <v>160</v>
      </c>
      <c r="P44" s="114" t="s">
        <v>161</v>
      </c>
      <c r="Q44" s="123"/>
      <c r="R44" s="124"/>
      <c r="S44" s="125"/>
    </row>
    <row r="45" spans="3:4" ht="12.75">
      <c r="C45" t="s">
        <v>29</v>
      </c>
      <c r="D45" t="s">
        <v>33</v>
      </c>
    </row>
    <row r="47" spans="2:3" ht="12.75">
      <c r="B47" s="283" t="s">
        <v>3</v>
      </c>
      <c r="C47" s="284"/>
    </row>
    <row r="49" ht="12.75">
      <c r="C49" t="s">
        <v>34</v>
      </c>
    </row>
    <row r="50" spans="3:4" ht="12.75">
      <c r="C50" t="s">
        <v>29</v>
      </c>
      <c r="D50" t="s">
        <v>90</v>
      </c>
    </row>
    <row r="52" spans="2:3" ht="12.75">
      <c r="B52" s="283" t="s">
        <v>0</v>
      </c>
      <c r="C52" s="284"/>
    </row>
    <row r="54" ht="12.75">
      <c r="C54" t="s">
        <v>91</v>
      </c>
    </row>
    <row r="55" ht="12.75">
      <c r="C55" t="s">
        <v>92</v>
      </c>
    </row>
    <row r="57" spans="2:3" ht="12.75">
      <c r="B57" s="283" t="s">
        <v>35</v>
      </c>
      <c r="C57" s="284"/>
    </row>
    <row r="59" ht="12.75">
      <c r="C59" t="s">
        <v>256</v>
      </c>
    </row>
    <row r="60" ht="12.75">
      <c r="C60" t="s">
        <v>167</v>
      </c>
    </row>
    <row r="61" ht="14.25">
      <c r="C61" t="s">
        <v>264</v>
      </c>
    </row>
    <row r="62" ht="6.75" customHeight="1"/>
    <row r="63" spans="3:4" ht="12.75">
      <c r="C63" t="s">
        <v>29</v>
      </c>
      <c r="D63" t="s">
        <v>36</v>
      </c>
    </row>
    <row r="64" ht="12.75">
      <c r="D64" t="s">
        <v>37</v>
      </c>
    </row>
    <row r="65" ht="12.75">
      <c r="D65" t="s">
        <v>163</v>
      </c>
    </row>
    <row r="67" ht="12.75">
      <c r="C67" t="s">
        <v>255</v>
      </c>
    </row>
    <row r="69" ht="15.75">
      <c r="C69" s="76" t="s">
        <v>165</v>
      </c>
    </row>
    <row r="70" ht="6.75" customHeight="1"/>
    <row r="71" ht="12.75">
      <c r="C71" t="s">
        <v>53</v>
      </c>
    </row>
    <row r="72" ht="14.25">
      <c r="C72" t="s">
        <v>168</v>
      </c>
    </row>
    <row r="74" spans="2:3" ht="12.75">
      <c r="B74" s="283" t="s">
        <v>19</v>
      </c>
      <c r="C74" s="284"/>
    </row>
    <row r="75" ht="6.75" customHeight="1"/>
    <row r="76" ht="12.75">
      <c r="C76" t="s">
        <v>56</v>
      </c>
    </row>
    <row r="79" spans="2:10" ht="30.75" customHeight="1">
      <c r="B79" s="285" t="s">
        <v>39</v>
      </c>
      <c r="C79" s="286"/>
      <c r="D79" s="286"/>
      <c r="E79" s="286"/>
      <c r="F79" s="286"/>
      <c r="G79" s="286"/>
      <c r="H79" s="286"/>
      <c r="I79" s="286"/>
      <c r="J79" s="287"/>
    </row>
  </sheetData>
  <sheetProtection password="DDFD" sheet="1" selectLockedCells="1"/>
  <mergeCells count="23">
    <mergeCell ref="B47:C47"/>
    <mergeCell ref="Q36:S36"/>
    <mergeCell ref="Q29:S29"/>
    <mergeCell ref="Q30:S30"/>
    <mergeCell ref="Q34:S34"/>
    <mergeCell ref="B27:C27"/>
    <mergeCell ref="N24:S24"/>
    <mergeCell ref="Q25:S25"/>
    <mergeCell ref="Q27:S27"/>
    <mergeCell ref="Q28:S28"/>
    <mergeCell ref="O32:S33"/>
    <mergeCell ref="O26:S26"/>
    <mergeCell ref="N32:N33"/>
    <mergeCell ref="B52:C52"/>
    <mergeCell ref="B57:C57"/>
    <mergeCell ref="B74:C74"/>
    <mergeCell ref="B79:J79"/>
    <mergeCell ref="B4:O7"/>
    <mergeCell ref="B2:M2"/>
    <mergeCell ref="B12:P12"/>
    <mergeCell ref="B23:C23"/>
    <mergeCell ref="B33:C33"/>
    <mergeCell ref="B42:C4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H35"/>
  <sheetViews>
    <sheetView showGridLines="0" showZeros="0" tabSelected="1" view="pageBreakPreview" zoomScaleSheetLayoutView="100" zoomScalePageLayoutView="0" workbookViewId="0" topLeftCell="A1">
      <selection activeCell="C2" sqref="C2"/>
    </sheetView>
  </sheetViews>
  <sheetFormatPr defaultColWidth="9.00390625" defaultRowHeight="13.5"/>
  <cols>
    <col min="1" max="1" width="3.50390625" style="5" bestFit="1" customWidth="1"/>
    <col min="2" max="2" width="5.375" style="5" customWidth="1"/>
    <col min="3" max="3" width="11.75390625" style="5" customWidth="1"/>
    <col min="4" max="4" width="6.875" style="4" customWidth="1"/>
    <col min="5" max="5" width="8.75390625" style="4" customWidth="1"/>
    <col min="6" max="6" width="15.375" style="4" customWidth="1"/>
    <col min="7" max="8" width="4.875" style="4" bestFit="1" customWidth="1"/>
    <col min="9" max="9" width="4.625" style="4" bestFit="1" customWidth="1"/>
    <col min="10" max="10" width="10.125" style="4" customWidth="1"/>
    <col min="11" max="11" width="9.25390625" style="4" bestFit="1" customWidth="1"/>
    <col min="12" max="12" width="5.375" style="4" customWidth="1"/>
    <col min="13" max="13" width="4.625" style="4" bestFit="1" customWidth="1"/>
    <col min="14" max="14" width="10.125" style="4" customWidth="1"/>
    <col min="15" max="15" width="9.25390625" style="4" customWidth="1"/>
    <col min="16" max="16" width="6.25390625" style="4" customWidth="1"/>
    <col min="17" max="17" width="4.625" style="4" bestFit="1" customWidth="1"/>
    <col min="18" max="18" width="4.25390625" style="4" customWidth="1"/>
    <col min="19" max="19" width="9.25390625" style="4" customWidth="1"/>
    <col min="20" max="21" width="4.625" style="4" hidden="1" customWidth="1"/>
    <col min="22" max="22" width="3.00390625" style="4" hidden="1" customWidth="1"/>
    <col min="23" max="24" width="10.00390625" style="4" customWidth="1"/>
    <col min="25" max="25" width="8.875" style="4" customWidth="1"/>
    <col min="26" max="26" width="9.00390625" style="4" customWidth="1"/>
    <col min="27" max="27" width="10.125" style="4" customWidth="1"/>
    <col min="28" max="31" width="9.00390625" style="4" customWidth="1"/>
    <col min="32" max="32" width="8.75390625" style="4" bestFit="1" customWidth="1"/>
    <col min="33" max="34" width="9.00390625" style="4" customWidth="1"/>
    <col min="35" max="35" width="9.25390625" style="4" bestFit="1" customWidth="1"/>
    <col min="36" max="16384" width="9.00390625" style="4" customWidth="1"/>
  </cols>
  <sheetData>
    <row r="1" spans="1:25" s="2" customFormat="1" ht="41.25" customHeight="1">
      <c r="A1" s="343" t="s">
        <v>72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0" t="s">
        <v>66</v>
      </c>
      <c r="Q1" s="340"/>
      <c r="R1" s="340"/>
      <c r="S1" s="340"/>
      <c r="T1" s="82"/>
      <c r="X1" s="3"/>
      <c r="Y1" s="3"/>
    </row>
    <row r="2" spans="1:23" ht="27.75" customHeight="1">
      <c r="A2" s="333" t="s">
        <v>84</v>
      </c>
      <c r="B2" s="334"/>
      <c r="C2" s="101"/>
      <c r="D2" s="91" t="s">
        <v>73</v>
      </c>
      <c r="E2" s="6" t="s">
        <v>120</v>
      </c>
      <c r="F2" s="360"/>
      <c r="G2" s="362"/>
      <c r="J2" s="83" t="s">
        <v>117</v>
      </c>
      <c r="K2" s="360"/>
      <c r="L2" s="361"/>
      <c r="M2" s="361"/>
      <c r="N2" s="362"/>
      <c r="O2" s="85" t="s">
        <v>65</v>
      </c>
      <c r="P2" s="357"/>
      <c r="Q2" s="358"/>
      <c r="R2" s="358"/>
      <c r="S2" s="359"/>
      <c r="T2" s="141"/>
      <c r="U2" s="8"/>
      <c r="V2" s="8"/>
      <c r="W2" s="8"/>
    </row>
    <row r="3" spans="4:23" ht="27.75" customHeight="1">
      <c r="D3" s="7"/>
      <c r="E3" s="79" t="s">
        <v>85</v>
      </c>
      <c r="F3" s="341"/>
      <c r="G3" s="342"/>
      <c r="H3" s="67"/>
      <c r="I3" s="67"/>
      <c r="J3" s="67"/>
      <c r="L3" s="86"/>
      <c r="M3" s="86"/>
      <c r="N3" s="86"/>
      <c r="O3" s="6" t="s">
        <v>116</v>
      </c>
      <c r="P3" s="357"/>
      <c r="Q3" s="358"/>
      <c r="R3" s="358"/>
      <c r="S3" s="359"/>
      <c r="T3" s="141"/>
      <c r="U3" s="8"/>
      <c r="V3" s="8"/>
      <c r="W3" s="8"/>
    </row>
    <row r="4" spans="1:4" ht="7.5" customHeight="1">
      <c r="A4" s="352"/>
      <c r="B4" s="352"/>
      <c r="C4" s="84"/>
      <c r="D4" s="9"/>
    </row>
    <row r="5" spans="1:34" s="14" customFormat="1" ht="12.75">
      <c r="A5" s="353" t="s">
        <v>1</v>
      </c>
      <c r="B5" s="355" t="s">
        <v>7</v>
      </c>
      <c r="C5" s="369" t="s">
        <v>119</v>
      </c>
      <c r="D5" s="348" t="s">
        <v>43</v>
      </c>
      <c r="E5" s="349"/>
      <c r="F5" s="344" t="s">
        <v>42</v>
      </c>
      <c r="G5" s="344" t="s">
        <v>3</v>
      </c>
      <c r="H5" s="346" t="s">
        <v>15</v>
      </c>
      <c r="I5" s="363" t="s">
        <v>48</v>
      </c>
      <c r="J5" s="364"/>
      <c r="K5" s="364"/>
      <c r="L5" s="365"/>
      <c r="M5" s="366" t="s">
        <v>47</v>
      </c>
      <c r="N5" s="367"/>
      <c r="O5" s="367"/>
      <c r="P5" s="368"/>
      <c r="Q5" s="371" t="s">
        <v>164</v>
      </c>
      <c r="R5" s="372"/>
      <c r="S5" s="373"/>
      <c r="T5" s="142"/>
      <c r="U5" s="10"/>
      <c r="V5" s="11"/>
      <c r="W5" s="11"/>
      <c r="X5" s="12"/>
      <c r="Y5" s="13"/>
      <c r="AD5" s="15"/>
      <c r="AF5" s="6" t="s">
        <v>73</v>
      </c>
      <c r="AG5" s="6" t="s">
        <v>6</v>
      </c>
      <c r="AH5" s="6" t="s">
        <v>118</v>
      </c>
    </row>
    <row r="6" spans="1:34" s="14" customFormat="1" ht="12.75">
      <c r="A6" s="354"/>
      <c r="B6" s="356"/>
      <c r="C6" s="370"/>
      <c r="D6" s="350"/>
      <c r="E6" s="351"/>
      <c r="F6" s="345"/>
      <c r="G6" s="345"/>
      <c r="H6" s="347"/>
      <c r="I6" s="92" t="s">
        <v>118</v>
      </c>
      <c r="J6" s="93" t="s">
        <v>18</v>
      </c>
      <c r="K6" s="94" t="s">
        <v>4</v>
      </c>
      <c r="L6" s="95" t="s">
        <v>19</v>
      </c>
      <c r="M6" s="96" t="s">
        <v>118</v>
      </c>
      <c r="N6" s="96" t="s">
        <v>18</v>
      </c>
      <c r="O6" s="97" t="s">
        <v>4</v>
      </c>
      <c r="P6" s="98" t="s">
        <v>19</v>
      </c>
      <c r="Q6" s="99" t="s">
        <v>118</v>
      </c>
      <c r="R6" s="126" t="s">
        <v>51</v>
      </c>
      <c r="S6" s="100" t="s">
        <v>4</v>
      </c>
      <c r="T6" s="143" t="s">
        <v>180</v>
      </c>
      <c r="U6" s="10" t="s">
        <v>18</v>
      </c>
      <c r="V6" s="11" t="s">
        <v>172</v>
      </c>
      <c r="W6" s="11"/>
      <c r="X6" s="12"/>
      <c r="Y6" s="13"/>
      <c r="AD6" s="15"/>
      <c r="AF6" s="16" t="s">
        <v>93</v>
      </c>
      <c r="AG6" s="17" t="s">
        <v>79</v>
      </c>
      <c r="AH6" s="266" t="s">
        <v>166</v>
      </c>
    </row>
    <row r="7" spans="1:34" ht="15" customHeight="1">
      <c r="A7" s="18" t="s">
        <v>16</v>
      </c>
      <c r="B7" s="19"/>
      <c r="C7" s="87">
        <v>123456</v>
      </c>
      <c r="D7" s="336" t="s">
        <v>58</v>
      </c>
      <c r="E7" s="337"/>
      <c r="F7" s="20" t="s">
        <v>59</v>
      </c>
      <c r="G7" s="80" t="s">
        <v>88</v>
      </c>
      <c r="H7" s="21">
        <v>2</v>
      </c>
      <c r="I7" s="269" t="s">
        <v>166</v>
      </c>
      <c r="J7" s="88" t="s">
        <v>78</v>
      </c>
      <c r="K7" s="23" t="s">
        <v>54</v>
      </c>
      <c r="L7" s="61" t="s">
        <v>55</v>
      </c>
      <c r="M7" s="274" t="s">
        <v>261</v>
      </c>
      <c r="N7" s="22" t="s">
        <v>5</v>
      </c>
      <c r="O7" s="23" t="s">
        <v>169</v>
      </c>
      <c r="P7" s="64" t="s">
        <v>45</v>
      </c>
      <c r="Q7" s="131" t="s">
        <v>166</v>
      </c>
      <c r="R7" s="127" t="s">
        <v>50</v>
      </c>
      <c r="S7" s="68" t="s">
        <v>82</v>
      </c>
      <c r="T7" s="146">
        <f>COUNTA(D7)</f>
        <v>1</v>
      </c>
      <c r="U7" s="7">
        <f aca="true" t="shared" si="0" ref="U7:U28">COUNTA(J7,N7)</f>
        <v>2</v>
      </c>
      <c r="V7" s="7">
        <f>T7+U7</f>
        <v>3</v>
      </c>
      <c r="W7" s="24"/>
      <c r="X7" s="25"/>
      <c r="Z7" s="14"/>
      <c r="AD7" s="15"/>
      <c r="AF7" s="4" t="s">
        <v>94</v>
      </c>
      <c r="AG7" s="17" t="s">
        <v>78</v>
      </c>
      <c r="AH7" s="266" t="s">
        <v>262</v>
      </c>
    </row>
    <row r="8" spans="1:34" ht="15" customHeight="1">
      <c r="A8" s="18" t="s">
        <v>17</v>
      </c>
      <c r="B8" s="19"/>
      <c r="C8" s="87">
        <v>123457</v>
      </c>
      <c r="D8" s="336" t="s">
        <v>60</v>
      </c>
      <c r="E8" s="337"/>
      <c r="F8" s="20" t="s">
        <v>61</v>
      </c>
      <c r="G8" s="80" t="s">
        <v>89</v>
      </c>
      <c r="H8" s="21">
        <v>1</v>
      </c>
      <c r="I8" s="269" t="s">
        <v>166</v>
      </c>
      <c r="J8" s="88" t="s">
        <v>41</v>
      </c>
      <c r="K8" s="23" t="s">
        <v>86</v>
      </c>
      <c r="L8" s="61"/>
      <c r="M8" s="274" t="s">
        <v>166</v>
      </c>
      <c r="N8" s="22" t="s">
        <v>81</v>
      </c>
      <c r="O8" s="23" t="s">
        <v>83</v>
      </c>
      <c r="P8" s="61"/>
      <c r="Q8" s="132"/>
      <c r="R8" s="128" t="s">
        <v>50</v>
      </c>
      <c r="S8" s="69"/>
      <c r="T8" s="146">
        <f aca="true" t="shared" si="1" ref="T8:T28">COUNTA(D8)</f>
        <v>1</v>
      </c>
      <c r="U8" s="7">
        <f t="shared" si="0"/>
        <v>2</v>
      </c>
      <c r="V8" s="7">
        <f aca="true" t="shared" si="2" ref="V8:V21">T8+U8</f>
        <v>3</v>
      </c>
      <c r="W8" s="24"/>
      <c r="X8" s="25"/>
      <c r="Z8" s="14"/>
      <c r="AD8" s="15"/>
      <c r="AF8" s="4" t="s">
        <v>95</v>
      </c>
      <c r="AG8" s="26" t="s">
        <v>46</v>
      </c>
      <c r="AH8" s="16"/>
    </row>
    <row r="9" spans="1:34" ht="15" customHeight="1">
      <c r="A9" s="27">
        <v>1</v>
      </c>
      <c r="B9" s="65"/>
      <c r="C9" s="241"/>
      <c r="D9" s="338"/>
      <c r="E9" s="339"/>
      <c r="F9" s="50"/>
      <c r="G9" s="73"/>
      <c r="H9" s="51"/>
      <c r="I9" s="270"/>
      <c r="J9" s="89"/>
      <c r="K9" s="53"/>
      <c r="L9" s="62"/>
      <c r="M9" s="275"/>
      <c r="N9" s="52"/>
      <c r="O9" s="53"/>
      <c r="P9" s="62"/>
      <c r="Q9" s="133"/>
      <c r="R9" s="129"/>
      <c r="S9" s="70"/>
      <c r="T9" s="146">
        <f t="shared" si="1"/>
        <v>0</v>
      </c>
      <c r="U9" s="7">
        <f t="shared" si="0"/>
        <v>0</v>
      </c>
      <c r="V9" s="7">
        <f t="shared" si="2"/>
        <v>0</v>
      </c>
      <c r="X9" s="25"/>
      <c r="Z9" s="14"/>
      <c r="AD9" s="15"/>
      <c r="AF9" s="4" t="s">
        <v>96</v>
      </c>
      <c r="AG9" s="26" t="s">
        <v>11</v>
      </c>
      <c r="AH9" s="16"/>
    </row>
    <row r="10" spans="1:34" ht="15" customHeight="1">
      <c r="A10" s="28">
        <v>2</v>
      </c>
      <c r="B10" s="66">
        <f>IF($B$9="","",B9+1)</f>
      </c>
      <c r="C10" s="242"/>
      <c r="D10" s="329"/>
      <c r="E10" s="330"/>
      <c r="F10" s="54"/>
      <c r="G10" s="74"/>
      <c r="H10" s="55"/>
      <c r="I10" s="271"/>
      <c r="J10" s="90"/>
      <c r="K10" s="57"/>
      <c r="L10" s="63"/>
      <c r="M10" s="276"/>
      <c r="N10" s="56"/>
      <c r="O10" s="57"/>
      <c r="P10" s="63"/>
      <c r="Q10" s="134"/>
      <c r="R10" s="130"/>
      <c r="S10" s="71"/>
      <c r="T10" s="146">
        <f>COUNTA(D10)</f>
        <v>0</v>
      </c>
      <c r="U10" s="7">
        <f t="shared" si="0"/>
        <v>0</v>
      </c>
      <c r="V10" s="7">
        <f t="shared" si="2"/>
        <v>0</v>
      </c>
      <c r="X10" s="29"/>
      <c r="Z10" s="14"/>
      <c r="AD10" s="15"/>
      <c r="AF10" s="4" t="s">
        <v>97</v>
      </c>
      <c r="AG10" s="26" t="s">
        <v>23</v>
      </c>
      <c r="AH10" s="16"/>
    </row>
    <row r="11" spans="1:34" ht="15" customHeight="1">
      <c r="A11" s="28">
        <v>3</v>
      </c>
      <c r="B11" s="66">
        <f>IF($B$9="","",B10+1)</f>
      </c>
      <c r="C11" s="242"/>
      <c r="D11" s="329"/>
      <c r="E11" s="330"/>
      <c r="F11" s="54"/>
      <c r="G11" s="74"/>
      <c r="H11" s="55"/>
      <c r="I11" s="271"/>
      <c r="J11" s="90"/>
      <c r="K11" s="57"/>
      <c r="L11" s="63"/>
      <c r="M11" s="276"/>
      <c r="N11" s="56"/>
      <c r="O11" s="57"/>
      <c r="P11" s="63"/>
      <c r="Q11" s="134"/>
      <c r="R11" s="130"/>
      <c r="S11" s="71"/>
      <c r="T11" s="146">
        <f t="shared" si="1"/>
        <v>0</v>
      </c>
      <c r="U11" s="7">
        <f t="shared" si="0"/>
        <v>0</v>
      </c>
      <c r="V11" s="7">
        <f t="shared" si="2"/>
        <v>0</v>
      </c>
      <c r="X11" s="30"/>
      <c r="Z11" s="14"/>
      <c r="AD11" s="15"/>
      <c r="AF11" s="4" t="s">
        <v>98</v>
      </c>
      <c r="AG11" s="26" t="s">
        <v>21</v>
      </c>
      <c r="AH11" s="16"/>
    </row>
    <row r="12" spans="1:34" ht="15" customHeight="1">
      <c r="A12" s="28">
        <v>4</v>
      </c>
      <c r="B12" s="66">
        <f aca="true" t="shared" si="3" ref="B12:B28">IF($B$9="","",B11+1)</f>
      </c>
      <c r="C12" s="242"/>
      <c r="D12" s="329"/>
      <c r="E12" s="330"/>
      <c r="F12" s="54"/>
      <c r="G12" s="74"/>
      <c r="H12" s="55"/>
      <c r="I12" s="271"/>
      <c r="J12" s="90"/>
      <c r="K12" s="57"/>
      <c r="L12" s="63"/>
      <c r="M12" s="276"/>
      <c r="N12" s="56"/>
      <c r="O12" s="57"/>
      <c r="P12" s="63"/>
      <c r="Q12" s="134"/>
      <c r="R12" s="130"/>
      <c r="S12" s="71"/>
      <c r="T12" s="146">
        <f t="shared" si="1"/>
        <v>0</v>
      </c>
      <c r="U12" s="7">
        <f t="shared" si="0"/>
        <v>0</v>
      </c>
      <c r="V12" s="7">
        <f t="shared" si="2"/>
        <v>0</v>
      </c>
      <c r="X12" s="31"/>
      <c r="Y12" s="25"/>
      <c r="Z12" s="14"/>
      <c r="AD12" s="15"/>
      <c r="AF12" s="4" t="s">
        <v>99</v>
      </c>
      <c r="AG12" s="26" t="s">
        <v>80</v>
      </c>
      <c r="AH12" s="16"/>
    </row>
    <row r="13" spans="1:34" ht="15" customHeight="1">
      <c r="A13" s="28">
        <v>5</v>
      </c>
      <c r="B13" s="66">
        <f t="shared" si="3"/>
      </c>
      <c r="C13" s="242"/>
      <c r="D13" s="329"/>
      <c r="E13" s="330"/>
      <c r="F13" s="54"/>
      <c r="G13" s="74"/>
      <c r="H13" s="55"/>
      <c r="I13" s="271"/>
      <c r="J13" s="90"/>
      <c r="K13" s="57"/>
      <c r="L13" s="63"/>
      <c r="M13" s="276"/>
      <c r="N13" s="56"/>
      <c r="O13" s="57"/>
      <c r="P13" s="63"/>
      <c r="Q13" s="134"/>
      <c r="R13" s="130"/>
      <c r="S13" s="71"/>
      <c r="T13" s="146">
        <f t="shared" si="1"/>
        <v>0</v>
      </c>
      <c r="U13" s="7">
        <f t="shared" si="0"/>
        <v>0</v>
      </c>
      <c r="V13" s="7">
        <f t="shared" si="2"/>
        <v>0</v>
      </c>
      <c r="X13" s="32"/>
      <c r="Y13" s="25"/>
      <c r="Z13" s="14"/>
      <c r="AD13" s="15"/>
      <c r="AF13" s="4" t="s">
        <v>100</v>
      </c>
      <c r="AG13" s="26" t="s">
        <v>12</v>
      </c>
      <c r="AH13" s="16"/>
    </row>
    <row r="14" spans="1:34" ht="15" customHeight="1">
      <c r="A14" s="28">
        <v>6</v>
      </c>
      <c r="B14" s="66">
        <f t="shared" si="3"/>
      </c>
      <c r="C14" s="242"/>
      <c r="D14" s="329"/>
      <c r="E14" s="330"/>
      <c r="F14" s="54"/>
      <c r="G14" s="74"/>
      <c r="H14" s="55"/>
      <c r="I14" s="271"/>
      <c r="J14" s="90"/>
      <c r="K14" s="57"/>
      <c r="L14" s="63"/>
      <c r="M14" s="276"/>
      <c r="N14" s="56"/>
      <c r="O14" s="57"/>
      <c r="P14" s="63"/>
      <c r="Q14" s="134"/>
      <c r="R14" s="130"/>
      <c r="S14" s="71"/>
      <c r="T14" s="146">
        <f t="shared" si="1"/>
        <v>0</v>
      </c>
      <c r="U14" s="7">
        <f t="shared" si="0"/>
        <v>0</v>
      </c>
      <c r="V14" s="7">
        <f t="shared" si="2"/>
        <v>0</v>
      </c>
      <c r="X14" s="32"/>
      <c r="Y14" s="25"/>
      <c r="Z14" s="14"/>
      <c r="AD14" s="15"/>
      <c r="AF14" s="4" t="s">
        <v>101</v>
      </c>
      <c r="AG14" s="26" t="s">
        <v>13</v>
      </c>
      <c r="AH14" s="16"/>
    </row>
    <row r="15" spans="1:34" ht="15" customHeight="1">
      <c r="A15" s="28">
        <v>7</v>
      </c>
      <c r="B15" s="66">
        <f t="shared" si="3"/>
      </c>
      <c r="C15" s="242"/>
      <c r="D15" s="329"/>
      <c r="E15" s="330"/>
      <c r="F15" s="54"/>
      <c r="G15" s="74"/>
      <c r="H15" s="55"/>
      <c r="I15" s="271"/>
      <c r="J15" s="90"/>
      <c r="K15" s="57"/>
      <c r="L15" s="63"/>
      <c r="M15" s="276"/>
      <c r="N15" s="56"/>
      <c r="O15" s="57"/>
      <c r="P15" s="63"/>
      <c r="Q15" s="134"/>
      <c r="R15" s="130"/>
      <c r="S15" s="71"/>
      <c r="T15" s="146">
        <f t="shared" si="1"/>
        <v>0</v>
      </c>
      <c r="U15" s="7">
        <f t="shared" si="0"/>
        <v>0</v>
      </c>
      <c r="V15" s="7">
        <f t="shared" si="2"/>
        <v>0</v>
      </c>
      <c r="X15" s="32"/>
      <c r="Y15" s="25"/>
      <c r="Z15" s="14"/>
      <c r="AD15" s="15"/>
      <c r="AF15" s="4" t="s">
        <v>102</v>
      </c>
      <c r="AG15" s="26" t="s">
        <v>22</v>
      </c>
      <c r="AH15" s="16"/>
    </row>
    <row r="16" spans="1:34" ht="15" customHeight="1">
      <c r="A16" s="28">
        <v>8</v>
      </c>
      <c r="B16" s="66">
        <f t="shared" si="3"/>
      </c>
      <c r="C16" s="242"/>
      <c r="D16" s="329"/>
      <c r="E16" s="330"/>
      <c r="F16" s="54"/>
      <c r="G16" s="74"/>
      <c r="H16" s="55"/>
      <c r="I16" s="271"/>
      <c r="J16" s="90"/>
      <c r="K16" s="57"/>
      <c r="L16" s="63"/>
      <c r="M16" s="276"/>
      <c r="N16" s="56"/>
      <c r="O16" s="57"/>
      <c r="P16" s="63"/>
      <c r="Q16" s="134"/>
      <c r="R16" s="130"/>
      <c r="S16" s="71"/>
      <c r="T16" s="146">
        <f t="shared" si="1"/>
        <v>0</v>
      </c>
      <c r="U16" s="7">
        <f t="shared" si="0"/>
        <v>0</v>
      </c>
      <c r="V16" s="7">
        <f t="shared" si="2"/>
        <v>0</v>
      </c>
      <c r="X16" s="25"/>
      <c r="Z16" s="14"/>
      <c r="AD16" s="15"/>
      <c r="AF16" s="4" t="s">
        <v>103</v>
      </c>
      <c r="AG16" s="26" t="s">
        <v>5</v>
      </c>
      <c r="AH16" s="16"/>
    </row>
    <row r="17" spans="1:34" ht="15" customHeight="1">
      <c r="A17" s="28">
        <v>9</v>
      </c>
      <c r="B17" s="66">
        <f t="shared" si="3"/>
      </c>
      <c r="C17" s="242"/>
      <c r="D17" s="329"/>
      <c r="E17" s="330"/>
      <c r="F17" s="54"/>
      <c r="G17" s="74"/>
      <c r="H17" s="55"/>
      <c r="I17" s="271"/>
      <c r="J17" s="90"/>
      <c r="K17" s="57"/>
      <c r="L17" s="63"/>
      <c r="M17" s="276"/>
      <c r="N17" s="56"/>
      <c r="O17" s="57"/>
      <c r="P17" s="63"/>
      <c r="Q17" s="134"/>
      <c r="R17" s="130"/>
      <c r="S17" s="71"/>
      <c r="T17" s="146">
        <f t="shared" si="1"/>
        <v>0</v>
      </c>
      <c r="U17" s="7">
        <f t="shared" si="0"/>
        <v>0</v>
      </c>
      <c r="V17" s="7">
        <f t="shared" si="2"/>
        <v>0</v>
      </c>
      <c r="X17" s="29"/>
      <c r="Z17" s="14"/>
      <c r="AD17" s="15"/>
      <c r="AF17" s="4" t="s">
        <v>104</v>
      </c>
      <c r="AG17" s="26" t="s">
        <v>14</v>
      </c>
      <c r="AH17" s="16"/>
    </row>
    <row r="18" spans="1:34" ht="15" customHeight="1">
      <c r="A18" s="28">
        <v>10</v>
      </c>
      <c r="B18" s="66">
        <f t="shared" si="3"/>
      </c>
      <c r="C18" s="242"/>
      <c r="D18" s="329"/>
      <c r="E18" s="330"/>
      <c r="F18" s="54"/>
      <c r="G18" s="74"/>
      <c r="H18" s="55"/>
      <c r="I18" s="271"/>
      <c r="J18" s="90"/>
      <c r="K18" s="57"/>
      <c r="L18" s="63"/>
      <c r="M18" s="276"/>
      <c r="N18" s="56"/>
      <c r="O18" s="57"/>
      <c r="P18" s="63"/>
      <c r="Q18" s="134"/>
      <c r="R18" s="130"/>
      <c r="S18" s="71"/>
      <c r="T18" s="146">
        <f t="shared" si="1"/>
        <v>0</v>
      </c>
      <c r="U18" s="7">
        <f t="shared" si="0"/>
        <v>0</v>
      </c>
      <c r="V18" s="7">
        <f t="shared" si="2"/>
        <v>0</v>
      </c>
      <c r="X18" s="31"/>
      <c r="Y18" s="32"/>
      <c r="AD18" s="15"/>
      <c r="AF18" s="4" t="s">
        <v>105</v>
      </c>
      <c r="AG18" s="26" t="s">
        <v>81</v>
      </c>
      <c r="AH18" s="16"/>
    </row>
    <row r="19" spans="1:34" ht="15" customHeight="1">
      <c r="A19" s="28">
        <v>11</v>
      </c>
      <c r="B19" s="66">
        <f t="shared" si="3"/>
      </c>
      <c r="C19" s="242"/>
      <c r="D19" s="329"/>
      <c r="E19" s="330"/>
      <c r="F19" s="54"/>
      <c r="G19" s="74"/>
      <c r="H19" s="55"/>
      <c r="I19" s="271"/>
      <c r="J19" s="90"/>
      <c r="K19" s="57"/>
      <c r="L19" s="63"/>
      <c r="M19" s="276"/>
      <c r="N19" s="56"/>
      <c r="O19" s="57"/>
      <c r="P19" s="63"/>
      <c r="Q19" s="134"/>
      <c r="R19" s="130"/>
      <c r="S19" s="71"/>
      <c r="T19" s="146">
        <f t="shared" si="1"/>
        <v>0</v>
      </c>
      <c r="U19" s="7">
        <f t="shared" si="0"/>
        <v>0</v>
      </c>
      <c r="V19" s="7">
        <f t="shared" si="2"/>
        <v>0</v>
      </c>
      <c r="X19" s="25"/>
      <c r="Y19" s="32"/>
      <c r="AD19" s="15"/>
      <c r="AF19" s="4" t="s">
        <v>106</v>
      </c>
      <c r="AG19" s="26"/>
      <c r="AH19" s="16"/>
    </row>
    <row r="20" spans="1:34" ht="15" customHeight="1">
      <c r="A20" s="28">
        <v>12</v>
      </c>
      <c r="B20" s="66">
        <f t="shared" si="3"/>
      </c>
      <c r="C20" s="242"/>
      <c r="D20" s="329"/>
      <c r="E20" s="330"/>
      <c r="F20" s="54"/>
      <c r="G20" s="74"/>
      <c r="H20" s="55"/>
      <c r="I20" s="271"/>
      <c r="J20" s="90"/>
      <c r="K20" s="57"/>
      <c r="L20" s="63"/>
      <c r="M20" s="276"/>
      <c r="N20" s="56"/>
      <c r="O20" s="57"/>
      <c r="P20" s="63"/>
      <c r="Q20" s="134"/>
      <c r="R20" s="130"/>
      <c r="S20" s="71"/>
      <c r="T20" s="146">
        <f t="shared" si="1"/>
        <v>0</v>
      </c>
      <c r="U20" s="7">
        <f t="shared" si="0"/>
        <v>0</v>
      </c>
      <c r="V20" s="7">
        <f t="shared" si="2"/>
        <v>0</v>
      </c>
      <c r="X20" s="25"/>
      <c r="Y20" s="32"/>
      <c r="AD20" s="15"/>
      <c r="AF20" s="4" t="s">
        <v>107</v>
      </c>
      <c r="AG20" s="26"/>
      <c r="AH20" s="16"/>
    </row>
    <row r="21" spans="1:34" ht="15" customHeight="1">
      <c r="A21" s="28">
        <v>13</v>
      </c>
      <c r="B21" s="66">
        <f t="shared" si="3"/>
      </c>
      <c r="C21" s="242"/>
      <c r="D21" s="329"/>
      <c r="E21" s="330"/>
      <c r="F21" s="58"/>
      <c r="G21" s="75"/>
      <c r="H21" s="59"/>
      <c r="I21" s="272"/>
      <c r="J21" s="90"/>
      <c r="K21" s="57"/>
      <c r="L21" s="63"/>
      <c r="M21" s="276"/>
      <c r="N21" s="56"/>
      <c r="O21" s="57"/>
      <c r="P21" s="63"/>
      <c r="Q21" s="134"/>
      <c r="R21" s="130"/>
      <c r="S21" s="71"/>
      <c r="T21" s="146">
        <f t="shared" si="1"/>
        <v>0</v>
      </c>
      <c r="U21" s="7">
        <f t="shared" si="0"/>
        <v>0</v>
      </c>
      <c r="V21" s="7">
        <f t="shared" si="2"/>
        <v>0</v>
      </c>
      <c r="X21" s="33"/>
      <c r="AD21" s="15"/>
      <c r="AF21" s="4" t="s">
        <v>108</v>
      </c>
      <c r="AG21" s="26"/>
      <c r="AH21" s="16"/>
    </row>
    <row r="22" spans="1:34" ht="15" customHeight="1">
      <c r="A22" s="28">
        <v>14</v>
      </c>
      <c r="B22" s="66">
        <f t="shared" si="3"/>
      </c>
      <c r="C22" s="242"/>
      <c r="D22" s="329"/>
      <c r="E22" s="330"/>
      <c r="F22" s="58"/>
      <c r="G22" s="75"/>
      <c r="H22" s="59"/>
      <c r="I22" s="272"/>
      <c r="J22" s="90"/>
      <c r="K22" s="57"/>
      <c r="L22" s="63"/>
      <c r="M22" s="276"/>
      <c r="N22" s="56"/>
      <c r="O22" s="57"/>
      <c r="P22" s="63"/>
      <c r="Q22" s="134"/>
      <c r="R22" s="130"/>
      <c r="S22" s="71"/>
      <c r="T22" s="146">
        <f t="shared" si="1"/>
        <v>0</v>
      </c>
      <c r="U22" s="7">
        <f t="shared" si="0"/>
        <v>0</v>
      </c>
      <c r="V22" s="7"/>
      <c r="X22" s="29"/>
      <c r="AD22" s="15"/>
      <c r="AF22" s="4" t="s">
        <v>109</v>
      </c>
      <c r="AG22" s="26"/>
      <c r="AH22" s="16"/>
    </row>
    <row r="23" spans="1:34" ht="15" customHeight="1">
      <c r="A23" s="28">
        <v>15</v>
      </c>
      <c r="B23" s="66">
        <f t="shared" si="3"/>
      </c>
      <c r="C23" s="242"/>
      <c r="D23" s="329"/>
      <c r="E23" s="330"/>
      <c r="F23" s="58"/>
      <c r="G23" s="75"/>
      <c r="H23" s="59"/>
      <c r="I23" s="272"/>
      <c r="J23" s="90"/>
      <c r="K23" s="57"/>
      <c r="L23" s="63"/>
      <c r="M23" s="276"/>
      <c r="N23" s="56"/>
      <c r="O23" s="57"/>
      <c r="P23" s="63"/>
      <c r="Q23" s="134"/>
      <c r="R23" s="130"/>
      <c r="S23" s="71"/>
      <c r="T23" s="146">
        <f t="shared" si="1"/>
        <v>0</v>
      </c>
      <c r="U23" s="7">
        <f t="shared" si="0"/>
        <v>0</v>
      </c>
      <c r="V23" s="7"/>
      <c r="X23" s="29"/>
      <c r="AD23" s="15"/>
      <c r="AF23" s="4" t="s">
        <v>110</v>
      </c>
      <c r="AG23" s="26"/>
      <c r="AH23" s="16"/>
    </row>
    <row r="24" spans="1:34" ht="15" customHeight="1">
      <c r="A24" s="28">
        <v>16</v>
      </c>
      <c r="B24" s="66">
        <f t="shared" si="3"/>
      </c>
      <c r="C24" s="242"/>
      <c r="D24" s="329"/>
      <c r="E24" s="330"/>
      <c r="F24" s="58"/>
      <c r="G24" s="75"/>
      <c r="H24" s="59"/>
      <c r="I24" s="272"/>
      <c r="J24" s="90"/>
      <c r="K24" s="57"/>
      <c r="L24" s="63"/>
      <c r="M24" s="276"/>
      <c r="N24" s="56"/>
      <c r="O24" s="57"/>
      <c r="P24" s="63"/>
      <c r="Q24" s="134"/>
      <c r="R24" s="130"/>
      <c r="S24" s="71"/>
      <c r="T24" s="146">
        <f t="shared" si="1"/>
        <v>0</v>
      </c>
      <c r="U24" s="7">
        <f t="shared" si="0"/>
        <v>0</v>
      </c>
      <c r="V24" s="7"/>
      <c r="X24" s="29"/>
      <c r="AD24" s="15"/>
      <c r="AF24" s="4" t="s">
        <v>111</v>
      </c>
      <c r="AG24" s="26"/>
      <c r="AH24" s="16"/>
    </row>
    <row r="25" spans="1:34" ht="15" customHeight="1">
      <c r="A25" s="28">
        <v>17</v>
      </c>
      <c r="B25" s="66">
        <f t="shared" si="3"/>
      </c>
      <c r="C25" s="242"/>
      <c r="D25" s="329"/>
      <c r="E25" s="330"/>
      <c r="F25" s="58"/>
      <c r="G25" s="75"/>
      <c r="H25" s="59"/>
      <c r="I25" s="272"/>
      <c r="J25" s="90"/>
      <c r="K25" s="57"/>
      <c r="L25" s="63"/>
      <c r="M25" s="276"/>
      <c r="N25" s="56"/>
      <c r="O25" s="57"/>
      <c r="P25" s="63"/>
      <c r="Q25" s="134"/>
      <c r="R25" s="130"/>
      <c r="S25" s="71"/>
      <c r="T25" s="146">
        <f t="shared" si="1"/>
        <v>0</v>
      </c>
      <c r="U25" s="7">
        <f t="shared" si="0"/>
        <v>0</v>
      </c>
      <c r="V25" s="7"/>
      <c r="X25" s="29"/>
      <c r="AD25" s="15"/>
      <c r="AF25" s="4" t="s">
        <v>112</v>
      </c>
      <c r="AG25" s="26"/>
      <c r="AH25" s="16"/>
    </row>
    <row r="26" spans="1:34" ht="15" customHeight="1">
      <c r="A26" s="28">
        <v>18</v>
      </c>
      <c r="B26" s="66">
        <f t="shared" si="3"/>
      </c>
      <c r="C26" s="242"/>
      <c r="D26" s="329"/>
      <c r="E26" s="330"/>
      <c r="F26" s="58"/>
      <c r="G26" s="75"/>
      <c r="H26" s="59"/>
      <c r="I26" s="272"/>
      <c r="J26" s="90"/>
      <c r="K26" s="57"/>
      <c r="L26" s="63"/>
      <c r="M26" s="276"/>
      <c r="N26" s="56"/>
      <c r="O26" s="57"/>
      <c r="P26" s="63"/>
      <c r="Q26" s="134"/>
      <c r="R26" s="130"/>
      <c r="S26" s="71"/>
      <c r="T26" s="146">
        <f t="shared" si="1"/>
        <v>0</v>
      </c>
      <c r="U26" s="7">
        <f t="shared" si="0"/>
        <v>0</v>
      </c>
      <c r="V26" s="7"/>
      <c r="X26" s="29"/>
      <c r="AD26" s="15"/>
      <c r="AF26" s="4" t="s">
        <v>113</v>
      </c>
      <c r="AG26" s="26"/>
      <c r="AH26" s="16"/>
    </row>
    <row r="27" spans="1:34" ht="15" customHeight="1">
      <c r="A27" s="34">
        <v>19</v>
      </c>
      <c r="B27" s="66">
        <f t="shared" si="3"/>
      </c>
      <c r="C27" s="242"/>
      <c r="D27" s="329"/>
      <c r="E27" s="330"/>
      <c r="F27" s="58"/>
      <c r="G27" s="75"/>
      <c r="H27" s="59"/>
      <c r="I27" s="272"/>
      <c r="J27" s="90"/>
      <c r="K27" s="57"/>
      <c r="L27" s="63"/>
      <c r="M27" s="276"/>
      <c r="N27" s="56"/>
      <c r="O27" s="57"/>
      <c r="P27" s="63"/>
      <c r="Q27" s="134"/>
      <c r="R27" s="130"/>
      <c r="S27" s="71"/>
      <c r="T27" s="146">
        <f t="shared" si="1"/>
        <v>0</v>
      </c>
      <c r="U27" s="7">
        <f t="shared" si="0"/>
        <v>0</v>
      </c>
      <c r="V27" s="7"/>
      <c r="X27" s="29"/>
      <c r="AD27" s="15"/>
      <c r="AF27" s="4" t="s">
        <v>114</v>
      </c>
      <c r="AG27" s="26"/>
      <c r="AH27" s="16"/>
    </row>
    <row r="28" spans="1:34" ht="15" customHeight="1">
      <c r="A28" s="149">
        <v>20</v>
      </c>
      <c r="B28" s="150">
        <f t="shared" si="3"/>
      </c>
      <c r="C28" s="243"/>
      <c r="D28" s="331"/>
      <c r="E28" s="332"/>
      <c r="F28" s="151"/>
      <c r="G28" s="152"/>
      <c r="H28" s="153"/>
      <c r="I28" s="273"/>
      <c r="J28" s="154"/>
      <c r="K28" s="155"/>
      <c r="L28" s="156"/>
      <c r="M28" s="277"/>
      <c r="N28" s="157"/>
      <c r="O28" s="155"/>
      <c r="P28" s="156"/>
      <c r="Q28" s="158"/>
      <c r="R28" s="159"/>
      <c r="S28" s="160"/>
      <c r="T28" s="146">
        <f t="shared" si="1"/>
        <v>0</v>
      </c>
      <c r="U28" s="7">
        <f t="shared" si="0"/>
        <v>0</v>
      </c>
      <c r="V28" s="7"/>
      <c r="X28" s="29"/>
      <c r="AD28" s="15"/>
      <c r="AF28" s="4" t="s">
        <v>115</v>
      </c>
      <c r="AG28" s="26"/>
      <c r="AH28" s="16"/>
    </row>
    <row r="30" spans="12:20" ht="12.75">
      <c r="L30" s="135"/>
      <c r="M30" s="135"/>
      <c r="N30" s="136" t="s">
        <v>174</v>
      </c>
      <c r="O30" s="136" t="s">
        <v>173</v>
      </c>
      <c r="P30" s="136" t="s">
        <v>172</v>
      </c>
      <c r="Q30" s="335" t="s">
        <v>170</v>
      </c>
      <c r="R30" s="335"/>
      <c r="S30" s="136" t="s">
        <v>171</v>
      </c>
      <c r="T30" s="136"/>
    </row>
    <row r="31" spans="12:20" ht="12.75">
      <c r="L31" s="323" t="s">
        <v>175</v>
      </c>
      <c r="M31" s="324"/>
      <c r="N31" s="137">
        <v>400</v>
      </c>
      <c r="O31" s="137">
        <v>1500</v>
      </c>
      <c r="P31" s="138">
        <f>N31+O31</f>
        <v>1900</v>
      </c>
      <c r="Q31" s="325">
        <f>COUNTIF(U9:U28,1)</f>
        <v>0</v>
      </c>
      <c r="R31" s="326"/>
      <c r="S31" s="244">
        <f>P31*Q31</f>
        <v>0</v>
      </c>
      <c r="T31" s="144"/>
    </row>
    <row r="32" spans="12:20" ht="12.75">
      <c r="L32" s="323" t="s">
        <v>176</v>
      </c>
      <c r="M32" s="324"/>
      <c r="N32" s="137">
        <v>400</v>
      </c>
      <c r="O32" s="137">
        <v>2500</v>
      </c>
      <c r="P32" s="138">
        <f>N32+O32</f>
        <v>2900</v>
      </c>
      <c r="Q32" s="325">
        <f>COUNTIF(U9:U28,2)</f>
        <v>0</v>
      </c>
      <c r="R32" s="326"/>
      <c r="S32" s="244">
        <f>P32*Q32</f>
        <v>0</v>
      </c>
      <c r="T32" s="144"/>
    </row>
    <row r="33" spans="12:20" ht="12.75">
      <c r="L33" s="323" t="s">
        <v>177</v>
      </c>
      <c r="M33" s="324"/>
      <c r="N33" s="137">
        <v>400</v>
      </c>
      <c r="O33" s="139"/>
      <c r="P33" s="138">
        <f>N33+O33</f>
        <v>400</v>
      </c>
      <c r="Q33" s="325">
        <f>COUNTIF(V9:V28,1)</f>
        <v>0</v>
      </c>
      <c r="R33" s="326"/>
      <c r="S33" s="244">
        <f>P33*Q33</f>
        <v>0</v>
      </c>
      <c r="T33" s="144"/>
    </row>
    <row r="34" spans="12:20" ht="12.75" thickBot="1">
      <c r="L34" s="323" t="s">
        <v>178</v>
      </c>
      <c r="M34" s="324"/>
      <c r="N34" s="140"/>
      <c r="O34" s="137">
        <v>2500</v>
      </c>
      <c r="P34" s="147">
        <f>N34+O34</f>
        <v>2500</v>
      </c>
      <c r="Q34" s="327">
        <f>COUNTA(S9:S28)</f>
        <v>0</v>
      </c>
      <c r="R34" s="328"/>
      <c r="S34" s="245">
        <f>P34*Q34</f>
        <v>0</v>
      </c>
      <c r="T34" s="144"/>
    </row>
    <row r="35" spans="12:20" ht="18" customHeight="1" thickBot="1">
      <c r="L35" s="135"/>
      <c r="M35" s="135"/>
      <c r="N35" s="135"/>
      <c r="O35" s="135"/>
      <c r="P35" s="148" t="s">
        <v>179</v>
      </c>
      <c r="Q35" s="322">
        <f>SUM(Q31:R33)</f>
        <v>0</v>
      </c>
      <c r="R35" s="322"/>
      <c r="S35" s="246">
        <f>SUM(S31:S34)</f>
        <v>0</v>
      </c>
      <c r="T35" s="145"/>
    </row>
    <row r="36" ht="7.5" customHeight="1"/>
  </sheetData>
  <sheetProtection password="DDFD" sheet="1" selectLockedCells="1"/>
  <mergeCells count="51">
    <mergeCell ref="P2:S2"/>
    <mergeCell ref="P3:S3"/>
    <mergeCell ref="K2:N2"/>
    <mergeCell ref="I5:L5"/>
    <mergeCell ref="M5:P5"/>
    <mergeCell ref="C5:C6"/>
    <mergeCell ref="F2:G2"/>
    <mergeCell ref="Q5:S5"/>
    <mergeCell ref="P1:S1"/>
    <mergeCell ref="F3:G3"/>
    <mergeCell ref="A1:O1"/>
    <mergeCell ref="G5:G6"/>
    <mergeCell ref="H5:H6"/>
    <mergeCell ref="D5:E6"/>
    <mergeCell ref="F5:F6"/>
    <mergeCell ref="A4:B4"/>
    <mergeCell ref="A5:A6"/>
    <mergeCell ref="B5:B6"/>
    <mergeCell ref="A2:B2"/>
    <mergeCell ref="Q30:R30"/>
    <mergeCell ref="L31:M31"/>
    <mergeCell ref="Q31:R31"/>
    <mergeCell ref="D15:E15"/>
    <mergeCell ref="D16:E16"/>
    <mergeCell ref="D7:E7"/>
    <mergeCell ref="D8:E8"/>
    <mergeCell ref="D9:E9"/>
    <mergeCell ref="D10:E10"/>
    <mergeCell ref="D11:E11"/>
    <mergeCell ref="D12:E12"/>
    <mergeCell ref="D13:E13"/>
    <mergeCell ref="D14:E14"/>
    <mergeCell ref="D27:E27"/>
    <mergeCell ref="D28:E28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Q35:R35"/>
    <mergeCell ref="L32:M32"/>
    <mergeCell ref="L33:M33"/>
    <mergeCell ref="L34:M34"/>
    <mergeCell ref="Q32:R32"/>
    <mergeCell ref="Q33:R33"/>
    <mergeCell ref="Q34:R34"/>
  </mergeCells>
  <conditionalFormatting sqref="P7 L9:L28 P9:P28">
    <cfRule type="expression" priority="7" dxfId="0" stopIfTrue="1">
      <formula>OR(J7="100m",J7="200m",J7="100mH",J7="走幅跳",J9="三段跳")</formula>
    </cfRule>
  </conditionalFormatting>
  <conditionalFormatting sqref="L7:L28 P7:P28">
    <cfRule type="expression" priority="5" dxfId="0" stopIfTrue="1">
      <formula>OR(J7="1年100m",J7="2年100m",J7="200m",J7="110mH",J7="走幅跳",J7="三段跳")</formula>
    </cfRule>
  </conditionalFormatting>
  <conditionalFormatting sqref="R7:T7 R9:T28 T8:T28">
    <cfRule type="expression" priority="12" dxfId="0" stopIfTrue="1">
      <formula>OR(O7="100m",O7="200m",O7="100mH",O7="走幅跳",O9="三段跳")</formula>
    </cfRule>
  </conditionalFormatting>
  <conditionalFormatting sqref="R7:T28">
    <cfRule type="expression" priority="16" dxfId="0" stopIfTrue="1">
      <formula>OR(O7="100m",O7="200m",O7="110mH",O7="走幅跳",O7="三段跳")</formula>
    </cfRule>
  </conditionalFormatting>
  <dataValidations count="8">
    <dataValidation allowBlank="1" showInputMessage="1" showErrorMessage="1" imeMode="halfAlpha" sqref="L3:N3 O9:P28 H7:H28 G9:G28 B9:C28 K9:L28 P2:T3 S9:S28"/>
    <dataValidation type="list" allowBlank="1" showInputMessage="1" showErrorMessage="1" sqref="N7:N28 J7:J28">
      <formula1>$AG$6:$AG$18</formula1>
    </dataValidation>
    <dataValidation allowBlank="1" showInputMessage="1" showErrorMessage="1" imeMode="halfKatakana" sqref="F7:F28"/>
    <dataValidation allowBlank="1" showInputMessage="1" showErrorMessage="1" imeMode="on" sqref="H3:J3 F3"/>
    <dataValidation allowBlank="1" showInputMessage="1" showErrorMessage="1" imeMode="hiragana" sqref="D9:E28 J2 F2:G2"/>
    <dataValidation type="list" allowBlank="1" showInputMessage="1" showErrorMessage="1" imeMode="halfAlpha" sqref="R7:R28">
      <formula1>$R$6</formula1>
    </dataValidation>
    <dataValidation type="list" allowBlank="1" showInputMessage="1" showErrorMessage="1" imeMode="on" sqref="C2">
      <formula1>$AF$6:$AF$28</formula1>
    </dataValidation>
    <dataValidation type="list" allowBlank="1" showInputMessage="1" showErrorMessage="1" imeMode="halfAlpha" sqref="I7:I28 Q7:Q28 M7:M28">
      <formula1>$AH$6:$AH$7</formula1>
    </dataValidation>
  </dataValidations>
  <printOptions/>
  <pageMargins left="0.3937007874015748" right="0.3937007874015748" top="0.5905511811023623" bottom="0.5905511811023623" header="0" footer="0.5118110236220472"/>
  <pageSetup horizontalDpi="600" verticalDpi="600" orientation="landscape" paperSize="9" scale="94" r:id="rId2"/>
  <colBreaks count="1" manualBreakCount="1">
    <brk id="2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IV40"/>
  <sheetViews>
    <sheetView showZeros="0" view="pageBreakPreview" zoomScaleSheetLayoutView="100" zoomScalePageLayoutView="0" workbookViewId="0" topLeftCell="A1">
      <selection activeCell="C11" sqref="C11"/>
    </sheetView>
  </sheetViews>
  <sheetFormatPr defaultColWidth="9.00390625" defaultRowHeight="13.5"/>
  <cols>
    <col min="1" max="1" width="5.125" style="171" customWidth="1"/>
    <col min="2" max="2" width="4.25390625" style="171" customWidth="1"/>
    <col min="3" max="3" width="20.625" style="171" customWidth="1"/>
    <col min="4" max="4" width="4.25390625" style="171" customWidth="1"/>
    <col min="5" max="5" width="7.125" style="171" bestFit="1" customWidth="1"/>
    <col min="6" max="7" width="8.625" style="171" customWidth="1"/>
    <col min="8" max="8" width="5.75390625" style="171" customWidth="1"/>
    <col min="9" max="9" width="4.75390625" style="171" customWidth="1"/>
    <col min="10" max="10" width="13.25390625" style="171" customWidth="1"/>
    <col min="11" max="12" width="13.375" style="171" customWidth="1"/>
    <col min="13" max="16384" width="9.125" style="171" customWidth="1"/>
  </cols>
  <sheetData>
    <row r="1" spans="1:256" ht="22.5" customHeight="1">
      <c r="A1" s="222"/>
      <c r="B1" s="223" t="s">
        <v>192</v>
      </c>
      <c r="C1" s="222"/>
      <c r="D1" s="222"/>
      <c r="E1" s="222"/>
      <c r="F1" s="222"/>
      <c r="G1" s="222"/>
      <c r="H1" s="222"/>
      <c r="I1" s="222"/>
      <c r="J1" s="258" t="s">
        <v>257</v>
      </c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224"/>
      <c r="EK1" s="224"/>
      <c r="EL1" s="224"/>
      <c r="EM1" s="224"/>
      <c r="EN1" s="224"/>
      <c r="EO1" s="224"/>
      <c r="EP1" s="224"/>
      <c r="EQ1" s="224"/>
      <c r="ER1" s="224"/>
      <c r="ES1" s="224"/>
      <c r="ET1" s="224"/>
      <c r="EU1" s="224"/>
      <c r="EV1" s="224"/>
      <c r="EW1" s="224"/>
      <c r="EX1" s="224"/>
      <c r="EY1" s="224"/>
      <c r="EZ1" s="224"/>
      <c r="FA1" s="224"/>
      <c r="FB1" s="224"/>
      <c r="FC1" s="224"/>
      <c r="FD1" s="224"/>
      <c r="FE1" s="224"/>
      <c r="FF1" s="224"/>
      <c r="FG1" s="224"/>
      <c r="FH1" s="224"/>
      <c r="FI1" s="224"/>
      <c r="FJ1" s="224"/>
      <c r="FK1" s="224"/>
      <c r="FL1" s="224"/>
      <c r="FM1" s="224"/>
      <c r="FN1" s="224"/>
      <c r="FO1" s="224"/>
      <c r="FP1" s="224"/>
      <c r="FQ1" s="224"/>
      <c r="FR1" s="224"/>
      <c r="FS1" s="224"/>
      <c r="FT1" s="224"/>
      <c r="FU1" s="224"/>
      <c r="FV1" s="224"/>
      <c r="FW1" s="224"/>
      <c r="FX1" s="224"/>
      <c r="FY1" s="224"/>
      <c r="FZ1" s="224"/>
      <c r="GA1" s="224"/>
      <c r="GB1" s="224"/>
      <c r="GC1" s="224"/>
      <c r="GD1" s="224"/>
      <c r="GE1" s="224"/>
      <c r="GF1" s="224"/>
      <c r="GG1" s="224"/>
      <c r="GH1" s="224"/>
      <c r="GI1" s="224"/>
      <c r="GJ1" s="224"/>
      <c r="GK1" s="224"/>
      <c r="GL1" s="224"/>
      <c r="GM1" s="224"/>
      <c r="GN1" s="224"/>
      <c r="GO1" s="224"/>
      <c r="GP1" s="224"/>
      <c r="GQ1" s="224"/>
      <c r="GR1" s="224"/>
      <c r="GS1" s="224"/>
      <c r="GT1" s="224"/>
      <c r="GU1" s="224"/>
      <c r="GV1" s="224"/>
      <c r="GW1" s="224"/>
      <c r="GX1" s="224"/>
      <c r="GY1" s="224"/>
      <c r="GZ1" s="224"/>
      <c r="HA1" s="224"/>
      <c r="HB1" s="224"/>
      <c r="HC1" s="224"/>
      <c r="HD1" s="224"/>
      <c r="HE1" s="224"/>
      <c r="HF1" s="224"/>
      <c r="HG1" s="224"/>
      <c r="HH1" s="224"/>
      <c r="HI1" s="224"/>
      <c r="HJ1" s="224"/>
      <c r="HK1" s="224"/>
      <c r="HL1" s="224"/>
      <c r="HM1" s="224"/>
      <c r="HN1" s="224"/>
      <c r="HO1" s="224"/>
      <c r="HP1" s="224"/>
      <c r="HQ1" s="224"/>
      <c r="HR1" s="224"/>
      <c r="HS1" s="224"/>
      <c r="HT1" s="224"/>
      <c r="HU1" s="224"/>
      <c r="HV1" s="224"/>
      <c r="HW1" s="224"/>
      <c r="HX1" s="224"/>
      <c r="HY1" s="224"/>
      <c r="HZ1" s="224"/>
      <c r="IA1" s="224"/>
      <c r="IB1" s="224"/>
      <c r="IC1" s="224"/>
      <c r="ID1" s="224"/>
      <c r="IE1" s="224"/>
      <c r="IF1" s="224"/>
      <c r="IG1" s="224"/>
      <c r="IH1" s="224"/>
      <c r="II1" s="224"/>
      <c r="IJ1" s="224"/>
      <c r="IK1" s="224"/>
      <c r="IL1" s="224"/>
      <c r="IM1" s="224"/>
      <c r="IN1" s="224"/>
      <c r="IO1" s="224"/>
      <c r="IP1" s="224"/>
      <c r="IQ1" s="224"/>
      <c r="IR1" s="224"/>
      <c r="IS1" s="224"/>
      <c r="IT1" s="224"/>
      <c r="IU1" s="224"/>
      <c r="IV1" s="224"/>
    </row>
    <row r="2" spans="1:10" s="279" customFormat="1" ht="12" customHeight="1">
      <c r="A2" s="383" t="s">
        <v>229</v>
      </c>
      <c r="B2" s="384"/>
      <c r="C2" s="208" t="s">
        <v>227</v>
      </c>
      <c r="D2" s="278" t="s">
        <v>0</v>
      </c>
      <c r="E2" s="403" t="s">
        <v>193</v>
      </c>
      <c r="F2" s="403"/>
      <c r="G2" s="403" t="s">
        <v>194</v>
      </c>
      <c r="H2" s="403"/>
      <c r="I2" s="403" t="s">
        <v>251</v>
      </c>
      <c r="J2" s="403"/>
    </row>
    <row r="3" spans="1:10" ht="26.25" customHeight="1">
      <c r="A3" s="385" t="s">
        <v>230</v>
      </c>
      <c r="B3" s="386"/>
      <c r="C3" s="209" t="s">
        <v>226</v>
      </c>
      <c r="D3" s="210">
        <v>2</v>
      </c>
      <c r="E3" s="404" t="s">
        <v>115</v>
      </c>
      <c r="F3" s="404"/>
      <c r="G3" s="404" t="s">
        <v>195</v>
      </c>
      <c r="H3" s="404"/>
      <c r="I3" s="404" t="s">
        <v>196</v>
      </c>
      <c r="J3" s="404"/>
    </row>
    <row r="4" spans="1:10" ht="21" customHeight="1">
      <c r="A4" s="394"/>
      <c r="B4" s="394"/>
      <c r="C4" s="395"/>
      <c r="D4" s="396" t="s">
        <v>197</v>
      </c>
      <c r="E4" s="211" t="s">
        <v>198</v>
      </c>
      <c r="F4" s="212" t="s">
        <v>205</v>
      </c>
      <c r="G4" s="213">
        <v>1.2</v>
      </c>
      <c r="H4" s="397">
        <f>IF(F4="","",IF(F4="記録無",0,IF(VALUE(F4)&gt;28.09,0,INT(5.74352*(28.5-VALUE(F4))^1.92))))</f>
        <v>535</v>
      </c>
      <c r="I4" s="398"/>
      <c r="J4" s="211" t="s">
        <v>199</v>
      </c>
    </row>
    <row r="5" spans="1:11" ht="21" customHeight="1">
      <c r="A5" s="214"/>
      <c r="B5" s="215"/>
      <c r="C5" s="216"/>
      <c r="D5" s="396"/>
      <c r="E5" s="211" t="s">
        <v>200</v>
      </c>
      <c r="F5" s="399" t="s">
        <v>206</v>
      </c>
      <c r="G5" s="399"/>
      <c r="H5" s="397">
        <f>IF(F5="","",IF(F5="記録無",0,IF(VALUE(F5)&lt;1.53,0,INT(51.39*(VALUE(F5)-1.5)^1.05))))</f>
        <v>410</v>
      </c>
      <c r="I5" s="398"/>
      <c r="J5" s="400">
        <f>SUM(H4:I7)</f>
        <v>1673</v>
      </c>
      <c r="K5" s="171" t="s">
        <v>201</v>
      </c>
    </row>
    <row r="6" spans="1:11" ht="21" customHeight="1">
      <c r="A6" s="214"/>
      <c r="B6" s="215"/>
      <c r="C6" s="216"/>
      <c r="D6" s="396"/>
      <c r="E6" s="211" t="s">
        <v>202</v>
      </c>
      <c r="F6" s="399" t="s">
        <v>207</v>
      </c>
      <c r="G6" s="399"/>
      <c r="H6" s="397">
        <f>IF(F6="","",IF(F6="記録無",0,IF(VALUE(F6)&lt;0.77,0,INT(0.8465*(VALUE(F6)*100-75)^1.42))))</f>
        <v>352</v>
      </c>
      <c r="I6" s="398"/>
      <c r="J6" s="401"/>
      <c r="K6" s="171" t="s">
        <v>231</v>
      </c>
    </row>
    <row r="7" spans="1:11" ht="21" customHeight="1">
      <c r="A7" s="214"/>
      <c r="B7" s="215"/>
      <c r="C7" s="216"/>
      <c r="D7" s="396"/>
      <c r="E7" s="211" t="s">
        <v>208</v>
      </c>
      <c r="F7" s="399" t="s">
        <v>209</v>
      </c>
      <c r="G7" s="399"/>
      <c r="H7" s="397">
        <f>IF(F7="","",IF(F7="記録無",0,IF(VALUE(F7)&gt;81.21,0,INT(1.53775*(82-VALUE(F7))^1.81))))</f>
        <v>376</v>
      </c>
      <c r="I7" s="398"/>
      <c r="J7" s="402"/>
      <c r="K7" s="202" t="s">
        <v>225</v>
      </c>
    </row>
    <row r="8" spans="1:10" ht="11.25" customHeight="1">
      <c r="A8" s="217"/>
      <c r="B8" s="217"/>
      <c r="C8" s="217"/>
      <c r="D8" s="217"/>
      <c r="E8" s="217"/>
      <c r="F8" s="217"/>
      <c r="G8" s="217"/>
      <c r="H8" s="217"/>
      <c r="I8" s="217"/>
      <c r="J8" s="217"/>
    </row>
    <row r="9" spans="1:256" ht="22.5" customHeight="1">
      <c r="A9" s="232"/>
      <c r="B9" s="233" t="s">
        <v>204</v>
      </c>
      <c r="C9" s="232"/>
      <c r="D9" s="232"/>
      <c r="E9" s="232"/>
      <c r="F9" s="232"/>
      <c r="G9" s="232"/>
      <c r="H9" s="232"/>
      <c r="I9" s="232"/>
      <c r="J9" s="259" t="s">
        <v>257</v>
      </c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  <c r="DE9" s="224"/>
      <c r="DF9" s="224"/>
      <c r="DG9" s="224"/>
      <c r="DH9" s="224"/>
      <c r="DI9" s="224"/>
      <c r="DJ9" s="224"/>
      <c r="DK9" s="224"/>
      <c r="DL9" s="224"/>
      <c r="DM9" s="224"/>
      <c r="DN9" s="224"/>
      <c r="DO9" s="224"/>
      <c r="DP9" s="224"/>
      <c r="DQ9" s="224"/>
      <c r="DR9" s="224"/>
      <c r="DS9" s="224"/>
      <c r="DT9" s="224"/>
      <c r="DU9" s="224"/>
      <c r="DV9" s="224"/>
      <c r="DW9" s="224"/>
      <c r="DX9" s="224"/>
      <c r="DY9" s="224"/>
      <c r="DZ9" s="224"/>
      <c r="EA9" s="224"/>
      <c r="EB9" s="224"/>
      <c r="EC9" s="224"/>
      <c r="ED9" s="224"/>
      <c r="EE9" s="224"/>
      <c r="EF9" s="224"/>
      <c r="EG9" s="224"/>
      <c r="EH9" s="224"/>
      <c r="EI9" s="224"/>
      <c r="EJ9" s="224"/>
      <c r="EK9" s="224"/>
      <c r="EL9" s="224"/>
      <c r="EM9" s="224"/>
      <c r="EN9" s="224"/>
      <c r="EO9" s="224"/>
      <c r="EP9" s="224"/>
      <c r="EQ9" s="224"/>
      <c r="ER9" s="224"/>
      <c r="ES9" s="224"/>
      <c r="ET9" s="224"/>
      <c r="EU9" s="224"/>
      <c r="EV9" s="224"/>
      <c r="EW9" s="224"/>
      <c r="EX9" s="224"/>
      <c r="EY9" s="224"/>
      <c r="EZ9" s="224"/>
      <c r="FA9" s="224"/>
      <c r="FB9" s="224"/>
      <c r="FC9" s="224"/>
      <c r="FD9" s="224"/>
      <c r="FE9" s="224"/>
      <c r="FF9" s="224"/>
      <c r="FG9" s="224"/>
      <c r="FH9" s="224"/>
      <c r="FI9" s="224"/>
      <c r="FJ9" s="224"/>
      <c r="FK9" s="224"/>
      <c r="FL9" s="224"/>
      <c r="FM9" s="224"/>
      <c r="FN9" s="224"/>
      <c r="FO9" s="224"/>
      <c r="FP9" s="224"/>
      <c r="FQ9" s="224"/>
      <c r="FR9" s="224"/>
      <c r="FS9" s="224"/>
      <c r="FT9" s="224"/>
      <c r="FU9" s="224"/>
      <c r="FV9" s="224"/>
      <c r="FW9" s="224"/>
      <c r="FX9" s="224"/>
      <c r="FY9" s="224"/>
      <c r="FZ9" s="224"/>
      <c r="GA9" s="224"/>
      <c r="GB9" s="224"/>
      <c r="GC9" s="224"/>
      <c r="GD9" s="224"/>
      <c r="GE9" s="224"/>
      <c r="GF9" s="224"/>
      <c r="GG9" s="224"/>
      <c r="GH9" s="224"/>
      <c r="GI9" s="224"/>
      <c r="GJ9" s="224"/>
      <c r="GK9" s="224"/>
      <c r="GL9" s="224"/>
      <c r="GM9" s="224"/>
      <c r="GN9" s="224"/>
      <c r="GO9" s="224"/>
      <c r="GP9" s="224"/>
      <c r="GQ9" s="224"/>
      <c r="GR9" s="224"/>
      <c r="GS9" s="224"/>
      <c r="GT9" s="224"/>
      <c r="GU9" s="224"/>
      <c r="GV9" s="224"/>
      <c r="GW9" s="224"/>
      <c r="GX9" s="224"/>
      <c r="GY9" s="224"/>
      <c r="GZ9" s="224"/>
      <c r="HA9" s="224"/>
      <c r="HB9" s="224"/>
      <c r="HC9" s="224"/>
      <c r="HD9" s="224"/>
      <c r="HE9" s="224"/>
      <c r="HF9" s="224"/>
      <c r="HG9" s="224"/>
      <c r="HH9" s="224"/>
      <c r="HI9" s="224"/>
      <c r="HJ9" s="224"/>
      <c r="HK9" s="224"/>
      <c r="HL9" s="224"/>
      <c r="HM9" s="224"/>
      <c r="HN9" s="224"/>
      <c r="HO9" s="224"/>
      <c r="HP9" s="224"/>
      <c r="HQ9" s="224"/>
      <c r="HR9" s="224"/>
      <c r="HS9" s="224"/>
      <c r="HT9" s="224"/>
      <c r="HU9" s="224"/>
      <c r="HV9" s="224"/>
      <c r="HW9" s="224"/>
      <c r="HX9" s="224"/>
      <c r="HY9" s="224"/>
      <c r="HZ9" s="224"/>
      <c r="IA9" s="224"/>
      <c r="IB9" s="224"/>
      <c r="IC9" s="224"/>
      <c r="ID9" s="224"/>
      <c r="IE9" s="224"/>
      <c r="IF9" s="224"/>
      <c r="IG9" s="224"/>
      <c r="IH9" s="224"/>
      <c r="II9" s="224"/>
      <c r="IJ9" s="224"/>
      <c r="IK9" s="224"/>
      <c r="IL9" s="224"/>
      <c r="IM9" s="224"/>
      <c r="IN9" s="224"/>
      <c r="IO9" s="224"/>
      <c r="IP9" s="224"/>
      <c r="IQ9" s="224"/>
      <c r="IR9" s="224"/>
      <c r="IS9" s="224"/>
      <c r="IT9" s="224"/>
      <c r="IU9" s="224"/>
      <c r="IV9" s="224"/>
    </row>
    <row r="10" spans="1:10" s="279" customFormat="1" ht="12" customHeight="1">
      <c r="A10" s="376" t="s">
        <v>228</v>
      </c>
      <c r="B10" s="377"/>
      <c r="C10" s="282"/>
      <c r="D10" s="280" t="s">
        <v>0</v>
      </c>
      <c r="E10" s="378" t="s">
        <v>193</v>
      </c>
      <c r="F10" s="378"/>
      <c r="G10" s="378" t="s">
        <v>194</v>
      </c>
      <c r="H10" s="378"/>
      <c r="I10" s="378" t="s">
        <v>251</v>
      </c>
      <c r="J10" s="378"/>
    </row>
    <row r="11" spans="1:10" ht="26.25" customHeight="1">
      <c r="A11" s="379" t="s">
        <v>230</v>
      </c>
      <c r="B11" s="380"/>
      <c r="C11" s="247"/>
      <c r="D11" s="248"/>
      <c r="E11" s="392">
        <f>'様式１（男）'!$C$2</f>
        <v>0</v>
      </c>
      <c r="F11" s="393"/>
      <c r="G11" s="392">
        <f>'様式１（男）'!$F$2</f>
        <v>0</v>
      </c>
      <c r="H11" s="393"/>
      <c r="I11" s="392">
        <f>'様式１（男）'!$F$3</f>
        <v>0</v>
      </c>
      <c r="J11" s="393"/>
    </row>
    <row r="12" spans="1:10" ht="21" customHeight="1">
      <c r="A12" s="225"/>
      <c r="B12" s="225"/>
      <c r="C12" s="226"/>
      <c r="D12" s="387" t="s">
        <v>197</v>
      </c>
      <c r="E12" s="218" t="s">
        <v>198</v>
      </c>
      <c r="F12" s="249"/>
      <c r="G12" s="251"/>
      <c r="H12" s="374">
        <f>IF(F12="","",IF(F12="記録無",0,IF(VALUE(F12)&gt;28.09,0,INT(5.74352*(28.5-VALUE(F12))^1.92))))</f>
      </c>
      <c r="I12" s="375"/>
      <c r="J12" s="250" t="s">
        <v>199</v>
      </c>
    </row>
    <row r="13" spans="1:11" ht="21" customHeight="1">
      <c r="A13" s="219"/>
      <c r="B13" s="220"/>
      <c r="C13" s="221"/>
      <c r="D13" s="387"/>
      <c r="E13" s="218" t="s">
        <v>200</v>
      </c>
      <c r="F13" s="388"/>
      <c r="G13" s="388"/>
      <c r="H13" s="374">
        <f>IF(F13="","",IF(F13="記録無",0,IF(VALUE(F13)&lt;1.53,0,INT(51.39*(VALUE(F13)-1.5)^1.05))))</f>
      </c>
      <c r="I13" s="375"/>
      <c r="J13" s="389">
        <f>SUM(H12:I15)</f>
        <v>0</v>
      </c>
      <c r="K13" s="171" t="s">
        <v>201</v>
      </c>
    </row>
    <row r="14" spans="1:11" ht="21" customHeight="1">
      <c r="A14" s="219"/>
      <c r="B14" s="220"/>
      <c r="C14" s="221"/>
      <c r="D14" s="387"/>
      <c r="E14" s="218" t="s">
        <v>202</v>
      </c>
      <c r="F14" s="388"/>
      <c r="G14" s="388"/>
      <c r="H14" s="374">
        <f>IF(F14="","",IF(F14="記録無",0,IF(VALUE(F14)&lt;0.77,0,INT(0.8465*(VALUE(F14)*100-75)^1.42))))</f>
      </c>
      <c r="I14" s="375"/>
      <c r="J14" s="390"/>
      <c r="K14" s="202" t="s">
        <v>231</v>
      </c>
    </row>
    <row r="15" spans="1:11" ht="21" customHeight="1">
      <c r="A15" s="219"/>
      <c r="B15" s="220"/>
      <c r="C15" s="221"/>
      <c r="D15" s="387"/>
      <c r="E15" s="218" t="s">
        <v>203</v>
      </c>
      <c r="F15" s="388"/>
      <c r="G15" s="388"/>
      <c r="H15" s="374">
        <f>IF(F15="","",IF(F15="記録無",0,IF(VALUE(F15)&gt;81.21,0,INT(1.53775*(82-VALUE(F15))^1.81))))</f>
      </c>
      <c r="I15" s="375"/>
      <c r="J15" s="391"/>
      <c r="K15" s="171" t="s">
        <v>225</v>
      </c>
    </row>
    <row r="16" spans="1:10" ht="12.75">
      <c r="A16" s="172"/>
      <c r="B16" s="172"/>
      <c r="C16" s="172"/>
      <c r="D16" s="172"/>
      <c r="E16" s="172"/>
      <c r="F16" s="172"/>
      <c r="G16" s="172"/>
      <c r="H16" s="172"/>
      <c r="I16" s="172"/>
      <c r="J16" s="172"/>
    </row>
    <row r="17" spans="1:256" ht="22.5" customHeight="1">
      <c r="A17" s="232"/>
      <c r="B17" s="233" t="s">
        <v>204</v>
      </c>
      <c r="C17" s="232"/>
      <c r="D17" s="232"/>
      <c r="E17" s="232"/>
      <c r="F17" s="232"/>
      <c r="G17" s="232"/>
      <c r="H17" s="232"/>
      <c r="I17" s="232"/>
      <c r="J17" s="259" t="s">
        <v>257</v>
      </c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4"/>
      <c r="DG17" s="224"/>
      <c r="DH17" s="224"/>
      <c r="DI17" s="224"/>
      <c r="DJ17" s="224"/>
      <c r="DK17" s="224"/>
      <c r="DL17" s="224"/>
      <c r="DM17" s="224"/>
      <c r="DN17" s="224"/>
      <c r="DO17" s="224"/>
      <c r="DP17" s="224"/>
      <c r="DQ17" s="224"/>
      <c r="DR17" s="224"/>
      <c r="DS17" s="224"/>
      <c r="DT17" s="224"/>
      <c r="DU17" s="224"/>
      <c r="DV17" s="224"/>
      <c r="DW17" s="224"/>
      <c r="DX17" s="224"/>
      <c r="DY17" s="224"/>
      <c r="DZ17" s="224"/>
      <c r="EA17" s="224"/>
      <c r="EB17" s="224"/>
      <c r="EC17" s="224"/>
      <c r="ED17" s="224"/>
      <c r="EE17" s="224"/>
      <c r="EF17" s="224"/>
      <c r="EG17" s="224"/>
      <c r="EH17" s="224"/>
      <c r="EI17" s="224"/>
      <c r="EJ17" s="224"/>
      <c r="EK17" s="224"/>
      <c r="EL17" s="224"/>
      <c r="EM17" s="224"/>
      <c r="EN17" s="224"/>
      <c r="EO17" s="224"/>
      <c r="EP17" s="224"/>
      <c r="EQ17" s="224"/>
      <c r="ER17" s="224"/>
      <c r="ES17" s="224"/>
      <c r="ET17" s="224"/>
      <c r="EU17" s="224"/>
      <c r="EV17" s="224"/>
      <c r="EW17" s="224"/>
      <c r="EX17" s="224"/>
      <c r="EY17" s="224"/>
      <c r="EZ17" s="224"/>
      <c r="FA17" s="224"/>
      <c r="FB17" s="224"/>
      <c r="FC17" s="224"/>
      <c r="FD17" s="224"/>
      <c r="FE17" s="224"/>
      <c r="FF17" s="224"/>
      <c r="FG17" s="224"/>
      <c r="FH17" s="224"/>
      <c r="FI17" s="224"/>
      <c r="FJ17" s="224"/>
      <c r="FK17" s="224"/>
      <c r="FL17" s="224"/>
      <c r="FM17" s="224"/>
      <c r="FN17" s="224"/>
      <c r="FO17" s="224"/>
      <c r="FP17" s="224"/>
      <c r="FQ17" s="224"/>
      <c r="FR17" s="224"/>
      <c r="FS17" s="224"/>
      <c r="FT17" s="224"/>
      <c r="FU17" s="224"/>
      <c r="FV17" s="224"/>
      <c r="FW17" s="224"/>
      <c r="FX17" s="224"/>
      <c r="FY17" s="224"/>
      <c r="FZ17" s="224"/>
      <c r="GA17" s="224"/>
      <c r="GB17" s="224"/>
      <c r="GC17" s="224"/>
      <c r="GD17" s="224"/>
      <c r="GE17" s="224"/>
      <c r="GF17" s="224"/>
      <c r="GG17" s="224"/>
      <c r="GH17" s="224"/>
      <c r="GI17" s="224"/>
      <c r="GJ17" s="224"/>
      <c r="GK17" s="224"/>
      <c r="GL17" s="224"/>
      <c r="GM17" s="224"/>
      <c r="GN17" s="224"/>
      <c r="GO17" s="224"/>
      <c r="GP17" s="224"/>
      <c r="GQ17" s="224"/>
      <c r="GR17" s="224"/>
      <c r="GS17" s="224"/>
      <c r="GT17" s="224"/>
      <c r="GU17" s="224"/>
      <c r="GV17" s="224"/>
      <c r="GW17" s="224"/>
      <c r="GX17" s="224"/>
      <c r="GY17" s="224"/>
      <c r="GZ17" s="224"/>
      <c r="HA17" s="224"/>
      <c r="HB17" s="224"/>
      <c r="HC17" s="224"/>
      <c r="HD17" s="224"/>
      <c r="HE17" s="224"/>
      <c r="HF17" s="224"/>
      <c r="HG17" s="224"/>
      <c r="HH17" s="224"/>
      <c r="HI17" s="224"/>
      <c r="HJ17" s="224"/>
      <c r="HK17" s="224"/>
      <c r="HL17" s="224"/>
      <c r="HM17" s="224"/>
      <c r="HN17" s="224"/>
      <c r="HO17" s="224"/>
      <c r="HP17" s="224"/>
      <c r="HQ17" s="224"/>
      <c r="HR17" s="224"/>
      <c r="HS17" s="224"/>
      <c r="HT17" s="224"/>
      <c r="HU17" s="224"/>
      <c r="HV17" s="224"/>
      <c r="HW17" s="224"/>
      <c r="HX17" s="224"/>
      <c r="HY17" s="224"/>
      <c r="HZ17" s="224"/>
      <c r="IA17" s="224"/>
      <c r="IB17" s="224"/>
      <c r="IC17" s="224"/>
      <c r="ID17" s="224"/>
      <c r="IE17" s="224"/>
      <c r="IF17" s="224"/>
      <c r="IG17" s="224"/>
      <c r="IH17" s="224"/>
      <c r="II17" s="224"/>
      <c r="IJ17" s="224"/>
      <c r="IK17" s="224"/>
      <c r="IL17" s="224"/>
      <c r="IM17" s="224"/>
      <c r="IN17" s="224"/>
      <c r="IO17" s="224"/>
      <c r="IP17" s="224"/>
      <c r="IQ17" s="224"/>
      <c r="IR17" s="224"/>
      <c r="IS17" s="224"/>
      <c r="IT17" s="224"/>
      <c r="IU17" s="224"/>
      <c r="IV17" s="224"/>
    </row>
    <row r="18" spans="1:10" s="279" customFormat="1" ht="12" customHeight="1">
      <c r="A18" s="376" t="s">
        <v>228</v>
      </c>
      <c r="B18" s="377"/>
      <c r="C18" s="282"/>
      <c r="D18" s="280" t="s">
        <v>0</v>
      </c>
      <c r="E18" s="378" t="s">
        <v>193</v>
      </c>
      <c r="F18" s="378"/>
      <c r="G18" s="378" t="s">
        <v>194</v>
      </c>
      <c r="H18" s="378"/>
      <c r="I18" s="378" t="s">
        <v>251</v>
      </c>
      <c r="J18" s="378"/>
    </row>
    <row r="19" spans="1:10" ht="26.25" customHeight="1">
      <c r="A19" s="379" t="s">
        <v>230</v>
      </c>
      <c r="B19" s="380"/>
      <c r="C19" s="247"/>
      <c r="D19" s="248"/>
      <c r="E19" s="381">
        <f>'様式１（男）'!$C$2</f>
        <v>0</v>
      </c>
      <c r="F19" s="382"/>
      <c r="G19" s="381">
        <f>'様式１（男）'!$F$2</f>
        <v>0</v>
      </c>
      <c r="H19" s="382"/>
      <c r="I19" s="381">
        <f>'様式１（男）'!$F$3</f>
        <v>0</v>
      </c>
      <c r="J19" s="382"/>
    </row>
    <row r="20" spans="1:10" ht="21" customHeight="1">
      <c r="A20" s="225"/>
      <c r="B20" s="225"/>
      <c r="C20" s="226"/>
      <c r="D20" s="387" t="s">
        <v>197</v>
      </c>
      <c r="E20" s="218" t="s">
        <v>198</v>
      </c>
      <c r="F20" s="249"/>
      <c r="G20" s="251"/>
      <c r="H20" s="374">
        <f>IF(F20="","",IF(F20="記録無",0,IF(VALUE(F20)&gt;28.09,0,INT(5.74352*(28.5-VALUE(F20))^1.92))))</f>
      </c>
      <c r="I20" s="375"/>
      <c r="J20" s="250" t="s">
        <v>199</v>
      </c>
    </row>
    <row r="21" spans="1:11" ht="21" customHeight="1">
      <c r="A21" s="219"/>
      <c r="B21" s="220"/>
      <c r="C21" s="221"/>
      <c r="D21" s="387"/>
      <c r="E21" s="218" t="s">
        <v>200</v>
      </c>
      <c r="F21" s="388"/>
      <c r="G21" s="388"/>
      <c r="H21" s="374">
        <f>IF(F21="","",IF(F21="記録無",0,IF(VALUE(F21)&lt;1.53,0,INT(51.39*(VALUE(F21)-1.5)^1.05))))</f>
      </c>
      <c r="I21" s="375"/>
      <c r="J21" s="389">
        <f>SUM(H20:I23)</f>
        <v>0</v>
      </c>
      <c r="K21" s="171" t="s">
        <v>201</v>
      </c>
    </row>
    <row r="22" spans="1:11" ht="21" customHeight="1">
      <c r="A22" s="219"/>
      <c r="B22" s="220"/>
      <c r="C22" s="221"/>
      <c r="D22" s="387"/>
      <c r="E22" s="218" t="s">
        <v>202</v>
      </c>
      <c r="F22" s="388"/>
      <c r="G22" s="388"/>
      <c r="H22" s="374">
        <f>IF(F22="","",IF(F22="記録無",0,IF(VALUE(F22)&lt;0.77,0,INT(0.8465*(VALUE(F22)*100-75)^1.42))))</f>
      </c>
      <c r="I22" s="375"/>
      <c r="J22" s="390"/>
      <c r="K22" s="202" t="s">
        <v>231</v>
      </c>
    </row>
    <row r="23" spans="1:11" ht="21" customHeight="1">
      <c r="A23" s="219"/>
      <c r="B23" s="220"/>
      <c r="C23" s="221"/>
      <c r="D23" s="387"/>
      <c r="E23" s="218" t="s">
        <v>203</v>
      </c>
      <c r="F23" s="388"/>
      <c r="G23" s="388"/>
      <c r="H23" s="374">
        <f>IF(F23="","",IF(F23="記録無",0,IF(VALUE(F23)&gt;81.21,0,INT(1.53775*(82-VALUE(F23))^1.81))))</f>
      </c>
      <c r="I23" s="375"/>
      <c r="J23" s="391"/>
      <c r="K23" s="171" t="s">
        <v>225</v>
      </c>
    </row>
    <row r="24" spans="1:10" ht="12.75">
      <c r="A24" s="172"/>
      <c r="B24" s="172"/>
      <c r="C24" s="172"/>
      <c r="D24" s="172"/>
      <c r="E24" s="172"/>
      <c r="F24" s="172"/>
      <c r="G24" s="172"/>
      <c r="H24" s="172"/>
      <c r="I24" s="172"/>
      <c r="J24" s="172"/>
    </row>
    <row r="25" spans="1:256" ht="22.5" customHeight="1">
      <c r="A25" s="232"/>
      <c r="B25" s="233" t="s">
        <v>204</v>
      </c>
      <c r="C25" s="232"/>
      <c r="D25" s="232"/>
      <c r="E25" s="232"/>
      <c r="F25" s="232"/>
      <c r="G25" s="232"/>
      <c r="H25" s="232"/>
      <c r="I25" s="232"/>
      <c r="J25" s="259" t="s">
        <v>257</v>
      </c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  <c r="CM25" s="224"/>
      <c r="CN25" s="224"/>
      <c r="CO25" s="224"/>
      <c r="CP25" s="224"/>
      <c r="CQ25" s="224"/>
      <c r="CR25" s="224"/>
      <c r="CS25" s="224"/>
      <c r="CT25" s="224"/>
      <c r="CU25" s="224"/>
      <c r="CV25" s="224"/>
      <c r="CW25" s="224"/>
      <c r="CX25" s="224"/>
      <c r="CY25" s="224"/>
      <c r="CZ25" s="224"/>
      <c r="DA25" s="224"/>
      <c r="DB25" s="224"/>
      <c r="DC25" s="224"/>
      <c r="DD25" s="224"/>
      <c r="DE25" s="224"/>
      <c r="DF25" s="224"/>
      <c r="DG25" s="224"/>
      <c r="DH25" s="224"/>
      <c r="DI25" s="224"/>
      <c r="DJ25" s="224"/>
      <c r="DK25" s="224"/>
      <c r="DL25" s="224"/>
      <c r="DM25" s="224"/>
      <c r="DN25" s="224"/>
      <c r="DO25" s="224"/>
      <c r="DP25" s="224"/>
      <c r="DQ25" s="224"/>
      <c r="DR25" s="224"/>
      <c r="DS25" s="224"/>
      <c r="DT25" s="224"/>
      <c r="DU25" s="224"/>
      <c r="DV25" s="224"/>
      <c r="DW25" s="224"/>
      <c r="DX25" s="224"/>
      <c r="DY25" s="224"/>
      <c r="DZ25" s="224"/>
      <c r="EA25" s="224"/>
      <c r="EB25" s="224"/>
      <c r="EC25" s="224"/>
      <c r="ED25" s="224"/>
      <c r="EE25" s="224"/>
      <c r="EF25" s="224"/>
      <c r="EG25" s="224"/>
      <c r="EH25" s="224"/>
      <c r="EI25" s="224"/>
      <c r="EJ25" s="224"/>
      <c r="EK25" s="224"/>
      <c r="EL25" s="224"/>
      <c r="EM25" s="224"/>
      <c r="EN25" s="224"/>
      <c r="EO25" s="224"/>
      <c r="EP25" s="224"/>
      <c r="EQ25" s="224"/>
      <c r="ER25" s="224"/>
      <c r="ES25" s="224"/>
      <c r="ET25" s="224"/>
      <c r="EU25" s="224"/>
      <c r="EV25" s="224"/>
      <c r="EW25" s="224"/>
      <c r="EX25" s="224"/>
      <c r="EY25" s="224"/>
      <c r="EZ25" s="224"/>
      <c r="FA25" s="224"/>
      <c r="FB25" s="224"/>
      <c r="FC25" s="224"/>
      <c r="FD25" s="224"/>
      <c r="FE25" s="224"/>
      <c r="FF25" s="224"/>
      <c r="FG25" s="224"/>
      <c r="FH25" s="224"/>
      <c r="FI25" s="224"/>
      <c r="FJ25" s="224"/>
      <c r="FK25" s="224"/>
      <c r="FL25" s="224"/>
      <c r="FM25" s="224"/>
      <c r="FN25" s="224"/>
      <c r="FO25" s="224"/>
      <c r="FP25" s="224"/>
      <c r="FQ25" s="224"/>
      <c r="FR25" s="224"/>
      <c r="FS25" s="224"/>
      <c r="FT25" s="224"/>
      <c r="FU25" s="224"/>
      <c r="FV25" s="224"/>
      <c r="FW25" s="224"/>
      <c r="FX25" s="224"/>
      <c r="FY25" s="224"/>
      <c r="FZ25" s="224"/>
      <c r="GA25" s="224"/>
      <c r="GB25" s="224"/>
      <c r="GC25" s="224"/>
      <c r="GD25" s="224"/>
      <c r="GE25" s="224"/>
      <c r="GF25" s="224"/>
      <c r="GG25" s="224"/>
      <c r="GH25" s="224"/>
      <c r="GI25" s="224"/>
      <c r="GJ25" s="224"/>
      <c r="GK25" s="224"/>
      <c r="GL25" s="224"/>
      <c r="GM25" s="224"/>
      <c r="GN25" s="224"/>
      <c r="GO25" s="224"/>
      <c r="GP25" s="224"/>
      <c r="GQ25" s="224"/>
      <c r="GR25" s="224"/>
      <c r="GS25" s="224"/>
      <c r="GT25" s="224"/>
      <c r="GU25" s="224"/>
      <c r="GV25" s="224"/>
      <c r="GW25" s="224"/>
      <c r="GX25" s="224"/>
      <c r="GY25" s="224"/>
      <c r="GZ25" s="224"/>
      <c r="HA25" s="224"/>
      <c r="HB25" s="224"/>
      <c r="HC25" s="224"/>
      <c r="HD25" s="224"/>
      <c r="HE25" s="224"/>
      <c r="HF25" s="224"/>
      <c r="HG25" s="224"/>
      <c r="HH25" s="224"/>
      <c r="HI25" s="224"/>
      <c r="HJ25" s="224"/>
      <c r="HK25" s="224"/>
      <c r="HL25" s="224"/>
      <c r="HM25" s="224"/>
      <c r="HN25" s="224"/>
      <c r="HO25" s="224"/>
      <c r="HP25" s="224"/>
      <c r="HQ25" s="224"/>
      <c r="HR25" s="224"/>
      <c r="HS25" s="224"/>
      <c r="HT25" s="224"/>
      <c r="HU25" s="224"/>
      <c r="HV25" s="224"/>
      <c r="HW25" s="224"/>
      <c r="HX25" s="224"/>
      <c r="HY25" s="224"/>
      <c r="HZ25" s="224"/>
      <c r="IA25" s="224"/>
      <c r="IB25" s="224"/>
      <c r="IC25" s="224"/>
      <c r="ID25" s="224"/>
      <c r="IE25" s="224"/>
      <c r="IF25" s="224"/>
      <c r="IG25" s="224"/>
      <c r="IH25" s="224"/>
      <c r="II25" s="224"/>
      <c r="IJ25" s="224"/>
      <c r="IK25" s="224"/>
      <c r="IL25" s="224"/>
      <c r="IM25" s="224"/>
      <c r="IN25" s="224"/>
      <c r="IO25" s="224"/>
      <c r="IP25" s="224"/>
      <c r="IQ25" s="224"/>
      <c r="IR25" s="224"/>
      <c r="IS25" s="224"/>
      <c r="IT25" s="224"/>
      <c r="IU25" s="224"/>
      <c r="IV25" s="224"/>
    </row>
    <row r="26" spans="1:10" s="279" customFormat="1" ht="12" customHeight="1">
      <c r="A26" s="376" t="s">
        <v>228</v>
      </c>
      <c r="B26" s="377"/>
      <c r="C26" s="282"/>
      <c r="D26" s="280" t="s">
        <v>0</v>
      </c>
      <c r="E26" s="378" t="s">
        <v>193</v>
      </c>
      <c r="F26" s="378"/>
      <c r="G26" s="378" t="s">
        <v>194</v>
      </c>
      <c r="H26" s="378"/>
      <c r="I26" s="378" t="s">
        <v>251</v>
      </c>
      <c r="J26" s="378"/>
    </row>
    <row r="27" spans="1:10" ht="26.25" customHeight="1">
      <c r="A27" s="379" t="s">
        <v>230</v>
      </c>
      <c r="B27" s="380"/>
      <c r="C27" s="247"/>
      <c r="D27" s="248"/>
      <c r="E27" s="381">
        <f>'様式１（男）'!$C$2</f>
        <v>0</v>
      </c>
      <c r="F27" s="382"/>
      <c r="G27" s="381">
        <f>'様式１（男）'!$F$2</f>
        <v>0</v>
      </c>
      <c r="H27" s="382"/>
      <c r="I27" s="381">
        <f>'様式１（男）'!$F$3</f>
        <v>0</v>
      </c>
      <c r="J27" s="382"/>
    </row>
    <row r="28" spans="1:10" ht="21" customHeight="1">
      <c r="A28" s="225"/>
      <c r="B28" s="225"/>
      <c r="C28" s="226"/>
      <c r="D28" s="387" t="s">
        <v>197</v>
      </c>
      <c r="E28" s="218" t="s">
        <v>198</v>
      </c>
      <c r="F28" s="249"/>
      <c r="G28" s="251"/>
      <c r="H28" s="374">
        <f>IF(F28="","",IF(F28="記録無",0,IF(VALUE(F28)&gt;28.09,0,INT(5.74352*(28.5-VALUE(F28))^1.92))))</f>
      </c>
      <c r="I28" s="375"/>
      <c r="J28" s="250" t="s">
        <v>199</v>
      </c>
    </row>
    <row r="29" spans="1:11" ht="21" customHeight="1">
      <c r="A29" s="219"/>
      <c r="B29" s="220"/>
      <c r="C29" s="221"/>
      <c r="D29" s="387"/>
      <c r="E29" s="218" t="s">
        <v>200</v>
      </c>
      <c r="F29" s="388"/>
      <c r="G29" s="388"/>
      <c r="H29" s="374">
        <f>IF(F29="","",IF(F29="記録無",0,IF(VALUE(F29)&lt;1.53,0,INT(51.39*(VALUE(F29)-1.5)^1.05))))</f>
      </c>
      <c r="I29" s="375"/>
      <c r="J29" s="389">
        <f>SUM(H28:I31)</f>
        <v>0</v>
      </c>
      <c r="K29" s="171" t="s">
        <v>201</v>
      </c>
    </row>
    <row r="30" spans="1:11" ht="21" customHeight="1">
      <c r="A30" s="219"/>
      <c r="B30" s="220"/>
      <c r="C30" s="221"/>
      <c r="D30" s="387"/>
      <c r="E30" s="218" t="s">
        <v>202</v>
      </c>
      <c r="F30" s="388"/>
      <c r="G30" s="388"/>
      <c r="H30" s="374">
        <f>IF(F30="","",IF(F30="記録無",0,IF(VALUE(F30)&lt;0.77,0,INT(0.8465*(VALUE(F30)*100-75)^1.42))))</f>
      </c>
      <c r="I30" s="375"/>
      <c r="J30" s="390"/>
      <c r="K30" s="202" t="s">
        <v>231</v>
      </c>
    </row>
    <row r="31" spans="1:11" ht="21" customHeight="1">
      <c r="A31" s="219"/>
      <c r="B31" s="220"/>
      <c r="C31" s="221"/>
      <c r="D31" s="387"/>
      <c r="E31" s="218" t="s">
        <v>203</v>
      </c>
      <c r="F31" s="388"/>
      <c r="G31" s="388"/>
      <c r="H31" s="374">
        <f>IF(F31="","",IF(F31="記録無",0,IF(VALUE(F31)&gt;81.21,0,INT(1.53775*(82-VALUE(F31))^1.81))))</f>
      </c>
      <c r="I31" s="375"/>
      <c r="J31" s="391"/>
      <c r="K31" s="171" t="s">
        <v>225</v>
      </c>
    </row>
    <row r="32" spans="1:10" ht="12.75">
      <c r="A32" s="172"/>
      <c r="B32" s="172"/>
      <c r="C32" s="172"/>
      <c r="D32" s="172"/>
      <c r="E32" s="172"/>
      <c r="F32" s="172"/>
      <c r="G32" s="172"/>
      <c r="H32" s="172"/>
      <c r="I32" s="172"/>
      <c r="J32" s="172"/>
    </row>
    <row r="33" spans="1:256" ht="23.25" customHeight="1">
      <c r="A33" s="232"/>
      <c r="B33" s="233" t="s">
        <v>204</v>
      </c>
      <c r="C33" s="232"/>
      <c r="D33" s="232"/>
      <c r="E33" s="232"/>
      <c r="F33" s="232"/>
      <c r="G33" s="232"/>
      <c r="H33" s="232"/>
      <c r="I33" s="232"/>
      <c r="J33" s="259" t="s">
        <v>257</v>
      </c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  <c r="CM33" s="224"/>
      <c r="CN33" s="224"/>
      <c r="CO33" s="224"/>
      <c r="CP33" s="224"/>
      <c r="CQ33" s="224"/>
      <c r="CR33" s="224"/>
      <c r="CS33" s="224"/>
      <c r="CT33" s="224"/>
      <c r="CU33" s="224"/>
      <c r="CV33" s="224"/>
      <c r="CW33" s="224"/>
      <c r="CX33" s="224"/>
      <c r="CY33" s="224"/>
      <c r="CZ33" s="224"/>
      <c r="DA33" s="224"/>
      <c r="DB33" s="224"/>
      <c r="DC33" s="224"/>
      <c r="DD33" s="224"/>
      <c r="DE33" s="224"/>
      <c r="DF33" s="224"/>
      <c r="DG33" s="224"/>
      <c r="DH33" s="224"/>
      <c r="DI33" s="224"/>
      <c r="DJ33" s="224"/>
      <c r="DK33" s="224"/>
      <c r="DL33" s="224"/>
      <c r="DM33" s="224"/>
      <c r="DN33" s="224"/>
      <c r="DO33" s="224"/>
      <c r="DP33" s="224"/>
      <c r="DQ33" s="224"/>
      <c r="DR33" s="224"/>
      <c r="DS33" s="224"/>
      <c r="DT33" s="224"/>
      <c r="DU33" s="224"/>
      <c r="DV33" s="224"/>
      <c r="DW33" s="224"/>
      <c r="DX33" s="224"/>
      <c r="DY33" s="224"/>
      <c r="DZ33" s="224"/>
      <c r="EA33" s="224"/>
      <c r="EB33" s="224"/>
      <c r="EC33" s="224"/>
      <c r="ED33" s="224"/>
      <c r="EE33" s="224"/>
      <c r="EF33" s="224"/>
      <c r="EG33" s="224"/>
      <c r="EH33" s="224"/>
      <c r="EI33" s="224"/>
      <c r="EJ33" s="224"/>
      <c r="EK33" s="224"/>
      <c r="EL33" s="224"/>
      <c r="EM33" s="224"/>
      <c r="EN33" s="224"/>
      <c r="EO33" s="224"/>
      <c r="EP33" s="224"/>
      <c r="EQ33" s="224"/>
      <c r="ER33" s="224"/>
      <c r="ES33" s="224"/>
      <c r="ET33" s="224"/>
      <c r="EU33" s="224"/>
      <c r="EV33" s="224"/>
      <c r="EW33" s="224"/>
      <c r="EX33" s="224"/>
      <c r="EY33" s="224"/>
      <c r="EZ33" s="224"/>
      <c r="FA33" s="224"/>
      <c r="FB33" s="224"/>
      <c r="FC33" s="224"/>
      <c r="FD33" s="224"/>
      <c r="FE33" s="224"/>
      <c r="FF33" s="224"/>
      <c r="FG33" s="224"/>
      <c r="FH33" s="224"/>
      <c r="FI33" s="224"/>
      <c r="FJ33" s="224"/>
      <c r="FK33" s="224"/>
      <c r="FL33" s="224"/>
      <c r="FM33" s="224"/>
      <c r="FN33" s="224"/>
      <c r="FO33" s="224"/>
      <c r="FP33" s="224"/>
      <c r="FQ33" s="224"/>
      <c r="FR33" s="224"/>
      <c r="FS33" s="224"/>
      <c r="FT33" s="224"/>
      <c r="FU33" s="224"/>
      <c r="FV33" s="224"/>
      <c r="FW33" s="224"/>
      <c r="FX33" s="224"/>
      <c r="FY33" s="224"/>
      <c r="FZ33" s="224"/>
      <c r="GA33" s="224"/>
      <c r="GB33" s="224"/>
      <c r="GC33" s="224"/>
      <c r="GD33" s="224"/>
      <c r="GE33" s="224"/>
      <c r="GF33" s="224"/>
      <c r="GG33" s="224"/>
      <c r="GH33" s="224"/>
      <c r="GI33" s="224"/>
      <c r="GJ33" s="224"/>
      <c r="GK33" s="224"/>
      <c r="GL33" s="224"/>
      <c r="GM33" s="224"/>
      <c r="GN33" s="224"/>
      <c r="GO33" s="224"/>
      <c r="GP33" s="224"/>
      <c r="GQ33" s="224"/>
      <c r="GR33" s="224"/>
      <c r="GS33" s="224"/>
      <c r="GT33" s="224"/>
      <c r="GU33" s="224"/>
      <c r="GV33" s="224"/>
      <c r="GW33" s="224"/>
      <c r="GX33" s="224"/>
      <c r="GY33" s="224"/>
      <c r="GZ33" s="224"/>
      <c r="HA33" s="224"/>
      <c r="HB33" s="224"/>
      <c r="HC33" s="224"/>
      <c r="HD33" s="224"/>
      <c r="HE33" s="224"/>
      <c r="HF33" s="224"/>
      <c r="HG33" s="224"/>
      <c r="HH33" s="224"/>
      <c r="HI33" s="224"/>
      <c r="HJ33" s="224"/>
      <c r="HK33" s="224"/>
      <c r="HL33" s="224"/>
      <c r="HM33" s="224"/>
      <c r="HN33" s="224"/>
      <c r="HO33" s="224"/>
      <c r="HP33" s="224"/>
      <c r="HQ33" s="224"/>
      <c r="HR33" s="224"/>
      <c r="HS33" s="224"/>
      <c r="HT33" s="224"/>
      <c r="HU33" s="224"/>
      <c r="HV33" s="224"/>
      <c r="HW33" s="224"/>
      <c r="HX33" s="224"/>
      <c r="HY33" s="224"/>
      <c r="HZ33" s="224"/>
      <c r="IA33" s="224"/>
      <c r="IB33" s="224"/>
      <c r="IC33" s="224"/>
      <c r="ID33" s="224"/>
      <c r="IE33" s="224"/>
      <c r="IF33" s="224"/>
      <c r="IG33" s="224"/>
      <c r="IH33" s="224"/>
      <c r="II33" s="224"/>
      <c r="IJ33" s="224"/>
      <c r="IK33" s="224"/>
      <c r="IL33" s="224"/>
      <c r="IM33" s="224"/>
      <c r="IN33" s="224"/>
      <c r="IO33" s="224"/>
      <c r="IP33" s="224"/>
      <c r="IQ33" s="224"/>
      <c r="IR33" s="224"/>
      <c r="IS33" s="224"/>
      <c r="IT33" s="224"/>
      <c r="IU33" s="224"/>
      <c r="IV33" s="224"/>
    </row>
    <row r="34" spans="1:10" s="279" customFormat="1" ht="12" customHeight="1">
      <c r="A34" s="376" t="s">
        <v>228</v>
      </c>
      <c r="B34" s="377"/>
      <c r="C34" s="282"/>
      <c r="D34" s="280" t="s">
        <v>0</v>
      </c>
      <c r="E34" s="378" t="s">
        <v>193</v>
      </c>
      <c r="F34" s="378"/>
      <c r="G34" s="378" t="s">
        <v>194</v>
      </c>
      <c r="H34" s="378"/>
      <c r="I34" s="378" t="s">
        <v>251</v>
      </c>
      <c r="J34" s="378"/>
    </row>
    <row r="35" spans="1:10" ht="26.25" customHeight="1">
      <c r="A35" s="379" t="s">
        <v>230</v>
      </c>
      <c r="B35" s="380"/>
      <c r="C35" s="247"/>
      <c r="D35" s="248"/>
      <c r="E35" s="381">
        <f>'様式１（男）'!$C$2</f>
        <v>0</v>
      </c>
      <c r="F35" s="382"/>
      <c r="G35" s="381">
        <f>'様式１（男）'!$F$2</f>
        <v>0</v>
      </c>
      <c r="H35" s="382"/>
      <c r="I35" s="381">
        <f>'様式１（男）'!$F$3</f>
        <v>0</v>
      </c>
      <c r="J35" s="382"/>
    </row>
    <row r="36" spans="1:10" ht="21" customHeight="1">
      <c r="A36" s="225"/>
      <c r="B36" s="225"/>
      <c r="C36" s="226"/>
      <c r="D36" s="387" t="s">
        <v>197</v>
      </c>
      <c r="E36" s="218" t="s">
        <v>198</v>
      </c>
      <c r="F36" s="249"/>
      <c r="G36" s="251"/>
      <c r="H36" s="374">
        <f>IF(F36="","",IF(F36="記録無",0,IF(VALUE(F36)&gt;28.09,0,INT(5.74352*(28.5-VALUE(F36))^1.92))))</f>
      </c>
      <c r="I36" s="375"/>
      <c r="J36" s="250" t="s">
        <v>199</v>
      </c>
    </row>
    <row r="37" spans="1:11" ht="21" customHeight="1">
      <c r="A37" s="219"/>
      <c r="B37" s="220"/>
      <c r="C37" s="221"/>
      <c r="D37" s="387"/>
      <c r="E37" s="218" t="s">
        <v>200</v>
      </c>
      <c r="F37" s="388"/>
      <c r="G37" s="388"/>
      <c r="H37" s="374">
        <f>IF(F37="","",IF(F37="記録無",0,IF(VALUE(F37)&lt;1.53,0,INT(51.39*(VALUE(F37)-1.5)^1.05))))</f>
      </c>
      <c r="I37" s="375"/>
      <c r="J37" s="389">
        <f>SUM(H36:I39)</f>
        <v>0</v>
      </c>
      <c r="K37" s="171" t="s">
        <v>201</v>
      </c>
    </row>
    <row r="38" spans="1:11" ht="21" customHeight="1">
      <c r="A38" s="219"/>
      <c r="B38" s="220"/>
      <c r="C38" s="221"/>
      <c r="D38" s="387"/>
      <c r="E38" s="218" t="s">
        <v>202</v>
      </c>
      <c r="F38" s="388"/>
      <c r="G38" s="388"/>
      <c r="H38" s="374">
        <f>IF(F38="","",IF(F38="記録無",0,IF(VALUE(F38)&lt;0.77,0,INT(0.8465*(VALUE(F38)*100-75)^1.42))))</f>
      </c>
      <c r="I38" s="375"/>
      <c r="J38" s="390"/>
      <c r="K38" s="202" t="s">
        <v>231</v>
      </c>
    </row>
    <row r="39" spans="1:11" ht="21" customHeight="1">
      <c r="A39" s="219"/>
      <c r="B39" s="220"/>
      <c r="C39" s="221"/>
      <c r="D39" s="387"/>
      <c r="E39" s="218" t="s">
        <v>203</v>
      </c>
      <c r="F39" s="388"/>
      <c r="G39" s="388"/>
      <c r="H39" s="374">
        <f>IF(F39="","",IF(F39="記録無",0,IF(VALUE(F39)&gt;81.21,0,INT(1.53775*(82-VALUE(F39))^1.81))))</f>
      </c>
      <c r="I39" s="375"/>
      <c r="J39" s="391"/>
      <c r="K39" s="171" t="s">
        <v>225</v>
      </c>
    </row>
    <row r="40" spans="1:10" ht="12.75">
      <c r="A40" s="172"/>
      <c r="B40" s="172"/>
      <c r="C40" s="172"/>
      <c r="D40" s="172"/>
      <c r="E40" s="172"/>
      <c r="F40" s="172"/>
      <c r="G40" s="172"/>
      <c r="H40" s="172"/>
      <c r="I40" s="172"/>
      <c r="J40" s="172"/>
    </row>
  </sheetData>
  <sheetProtection password="DDFD" sheet="1" objects="1" scenarios="1" selectLockedCells="1"/>
  <mergeCells count="86">
    <mergeCell ref="H7:I7"/>
    <mergeCell ref="E2:F2"/>
    <mergeCell ref="G2:H2"/>
    <mergeCell ref="I2:J2"/>
    <mergeCell ref="E3:F3"/>
    <mergeCell ref="G3:H3"/>
    <mergeCell ref="I3:J3"/>
    <mergeCell ref="I11:J11"/>
    <mergeCell ref="A4:C4"/>
    <mergeCell ref="D4:D7"/>
    <mergeCell ref="H4:I4"/>
    <mergeCell ref="F5:G5"/>
    <mergeCell ref="H5:I5"/>
    <mergeCell ref="J5:J7"/>
    <mergeCell ref="F6:G6"/>
    <mergeCell ref="H6:I6"/>
    <mergeCell ref="F7:G7"/>
    <mergeCell ref="J13:J15"/>
    <mergeCell ref="F14:G14"/>
    <mergeCell ref="H14:I14"/>
    <mergeCell ref="F15:G15"/>
    <mergeCell ref="H15:I15"/>
    <mergeCell ref="E10:F10"/>
    <mergeCell ref="G10:H10"/>
    <mergeCell ref="I10:J10"/>
    <mergeCell ref="E11:F11"/>
    <mergeCell ref="G11:H11"/>
    <mergeCell ref="H38:I38"/>
    <mergeCell ref="F39:G39"/>
    <mergeCell ref="H39:I39"/>
    <mergeCell ref="D12:D15"/>
    <mergeCell ref="H12:I12"/>
    <mergeCell ref="F13:G13"/>
    <mergeCell ref="H13:I13"/>
    <mergeCell ref="H30:I30"/>
    <mergeCell ref="F31:G31"/>
    <mergeCell ref="H31:I31"/>
    <mergeCell ref="A35:B35"/>
    <mergeCell ref="E35:F35"/>
    <mergeCell ref="G35:H35"/>
    <mergeCell ref="I35:J35"/>
    <mergeCell ref="D36:D39"/>
    <mergeCell ref="H36:I36"/>
    <mergeCell ref="F37:G37"/>
    <mergeCell ref="H37:I37"/>
    <mergeCell ref="J37:J39"/>
    <mergeCell ref="F38:G38"/>
    <mergeCell ref="A34:B34"/>
    <mergeCell ref="E34:F34"/>
    <mergeCell ref="G34:H34"/>
    <mergeCell ref="I34:J34"/>
    <mergeCell ref="A27:B27"/>
    <mergeCell ref="E27:F27"/>
    <mergeCell ref="G27:H27"/>
    <mergeCell ref="I27:J27"/>
    <mergeCell ref="D28:D31"/>
    <mergeCell ref="H28:I28"/>
    <mergeCell ref="F29:G29"/>
    <mergeCell ref="H29:I29"/>
    <mergeCell ref="J29:J31"/>
    <mergeCell ref="F30:G30"/>
    <mergeCell ref="J21:J23"/>
    <mergeCell ref="F23:G23"/>
    <mergeCell ref="H23:I23"/>
    <mergeCell ref="F21:G21"/>
    <mergeCell ref="H21:I21"/>
    <mergeCell ref="F22:G22"/>
    <mergeCell ref="A26:B26"/>
    <mergeCell ref="E26:F26"/>
    <mergeCell ref="G26:H26"/>
    <mergeCell ref="I26:J26"/>
    <mergeCell ref="A2:B2"/>
    <mergeCell ref="A3:B3"/>
    <mergeCell ref="A10:B10"/>
    <mergeCell ref="A11:B11"/>
    <mergeCell ref="D20:D23"/>
    <mergeCell ref="H20:I20"/>
    <mergeCell ref="H22:I22"/>
    <mergeCell ref="A18:B18"/>
    <mergeCell ref="E18:F18"/>
    <mergeCell ref="G18:H18"/>
    <mergeCell ref="I18:J18"/>
    <mergeCell ref="A19:B19"/>
    <mergeCell ref="E19:F19"/>
    <mergeCell ref="G19:H19"/>
    <mergeCell ref="I19:J19"/>
  </mergeCells>
  <dataValidations count="4">
    <dataValidation allowBlank="1" showInputMessage="1" showErrorMessage="1" imeMode="halfKatakana" sqref="C10 C2 C18 C26 C34"/>
    <dataValidation type="list" allowBlank="1" showInputMessage="1" showErrorMessage="1" sqref="A5:A7">
      <formula1>$L$2:$L$3</formula1>
    </dataValidation>
    <dataValidation allowBlank="1" showInputMessage="1" showErrorMessage="1" imeMode="halfAlpha" sqref="D11 D19 D27 D35 F13:G15 F21:G23 F29:G31 F37:G39"/>
    <dataValidation allowBlank="1" showInputMessage="1" showErrorMessage="1" imeMode="hiragana" sqref="C35 C27 C19 C11"/>
  </dataValidation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H35"/>
  <sheetViews>
    <sheetView showGridLines="0" showZeros="0" view="pageBreakPreview" zoomScaleSheetLayoutView="100" zoomScalePageLayoutView="0" workbookViewId="0" topLeftCell="A1">
      <selection activeCell="N3" sqref="N3"/>
    </sheetView>
  </sheetViews>
  <sheetFormatPr defaultColWidth="9.00390625" defaultRowHeight="13.5"/>
  <cols>
    <col min="1" max="1" width="3.50390625" style="5" bestFit="1" customWidth="1"/>
    <col min="2" max="2" width="5.375" style="5" customWidth="1"/>
    <col min="3" max="3" width="11.75390625" style="5" customWidth="1"/>
    <col min="4" max="4" width="6.875" style="4" customWidth="1"/>
    <col min="5" max="5" width="8.75390625" style="4" customWidth="1"/>
    <col min="6" max="6" width="15.375" style="4" customWidth="1"/>
    <col min="7" max="8" width="4.875" style="4" bestFit="1" customWidth="1"/>
    <col min="9" max="9" width="4.625" style="4" bestFit="1" customWidth="1"/>
    <col min="10" max="10" width="10.125" style="4" customWidth="1"/>
    <col min="11" max="11" width="9.25390625" style="4" bestFit="1" customWidth="1"/>
    <col min="12" max="12" width="5.375" style="4" customWidth="1"/>
    <col min="13" max="13" width="4.625" style="4" bestFit="1" customWidth="1"/>
    <col min="14" max="14" width="10.125" style="4" customWidth="1"/>
    <col min="15" max="15" width="9.25390625" style="4" customWidth="1"/>
    <col min="16" max="16" width="6.25390625" style="4" customWidth="1"/>
    <col min="17" max="17" width="4.625" style="4" bestFit="1" customWidth="1"/>
    <col min="18" max="18" width="4.25390625" style="4" customWidth="1"/>
    <col min="19" max="19" width="9.25390625" style="4" customWidth="1"/>
    <col min="20" max="21" width="4.625" style="4" hidden="1" customWidth="1"/>
    <col min="22" max="22" width="3.00390625" style="4" hidden="1" customWidth="1"/>
    <col min="23" max="24" width="10.00390625" style="4" customWidth="1"/>
    <col min="25" max="25" width="8.875" style="4" customWidth="1"/>
    <col min="26" max="26" width="9.00390625" style="4" customWidth="1"/>
    <col min="27" max="27" width="10.125" style="4" customWidth="1"/>
    <col min="28" max="31" width="9.00390625" style="4" customWidth="1"/>
    <col min="32" max="32" width="8.75390625" style="4" bestFit="1" customWidth="1"/>
    <col min="33" max="33" width="9.00390625" style="4" customWidth="1"/>
    <col min="34" max="34" width="4.875" style="4" bestFit="1" customWidth="1"/>
    <col min="35" max="35" width="9.25390625" style="4" bestFit="1" customWidth="1"/>
    <col min="36" max="16384" width="9.00390625" style="4" customWidth="1"/>
  </cols>
  <sheetData>
    <row r="1" spans="1:25" s="2" customFormat="1" ht="41.25" customHeight="1">
      <c r="A1" s="405" t="s">
        <v>184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340" t="s">
        <v>67</v>
      </c>
      <c r="Q1" s="340"/>
      <c r="R1" s="340"/>
      <c r="S1" s="340"/>
      <c r="T1" s="82"/>
      <c r="X1" s="3"/>
      <c r="Y1" s="3"/>
    </row>
    <row r="2" spans="1:23" ht="27.75" customHeight="1">
      <c r="A2" s="333" t="s">
        <v>84</v>
      </c>
      <c r="B2" s="334"/>
      <c r="C2" s="101"/>
      <c r="D2" s="91" t="s">
        <v>73</v>
      </c>
      <c r="E2" s="6" t="s">
        <v>120</v>
      </c>
      <c r="F2" s="360"/>
      <c r="G2" s="362"/>
      <c r="J2" s="83" t="s">
        <v>117</v>
      </c>
      <c r="K2" s="360"/>
      <c r="L2" s="361"/>
      <c r="M2" s="361"/>
      <c r="N2" s="362"/>
      <c r="O2" s="85" t="s">
        <v>65</v>
      </c>
      <c r="P2" s="357"/>
      <c r="Q2" s="358"/>
      <c r="R2" s="358"/>
      <c r="S2" s="359"/>
      <c r="T2" s="141"/>
      <c r="U2" s="8"/>
      <c r="V2" s="8"/>
      <c r="W2" s="8"/>
    </row>
    <row r="3" spans="4:23" ht="27.75" customHeight="1">
      <c r="D3" s="7"/>
      <c r="E3" s="79" t="s">
        <v>85</v>
      </c>
      <c r="F3" s="341"/>
      <c r="G3" s="342"/>
      <c r="H3" s="67"/>
      <c r="I3" s="67"/>
      <c r="J3" s="67"/>
      <c r="L3" s="86"/>
      <c r="M3" s="86"/>
      <c r="N3" s="86"/>
      <c r="O3" s="6" t="s">
        <v>116</v>
      </c>
      <c r="P3" s="357"/>
      <c r="Q3" s="358"/>
      <c r="R3" s="358"/>
      <c r="S3" s="359"/>
      <c r="T3" s="141"/>
      <c r="U3" s="8"/>
      <c r="V3" s="8"/>
      <c r="W3" s="8"/>
    </row>
    <row r="4" spans="1:4" ht="7.5" customHeight="1">
      <c r="A4" s="352"/>
      <c r="B4" s="352"/>
      <c r="C4" s="84"/>
      <c r="D4" s="9"/>
    </row>
    <row r="5" spans="1:34" s="14" customFormat="1" ht="12.75" customHeight="1">
      <c r="A5" s="406" t="s">
        <v>181</v>
      </c>
      <c r="B5" s="408" t="s">
        <v>182</v>
      </c>
      <c r="C5" s="410" t="s">
        <v>119</v>
      </c>
      <c r="D5" s="412" t="s">
        <v>43</v>
      </c>
      <c r="E5" s="413"/>
      <c r="F5" s="416" t="s">
        <v>183</v>
      </c>
      <c r="G5" s="416" t="s">
        <v>3</v>
      </c>
      <c r="H5" s="416" t="s">
        <v>15</v>
      </c>
      <c r="I5" s="418" t="s">
        <v>48</v>
      </c>
      <c r="J5" s="419"/>
      <c r="K5" s="419"/>
      <c r="L5" s="420"/>
      <c r="M5" s="421" t="s">
        <v>47</v>
      </c>
      <c r="N5" s="422"/>
      <c r="O5" s="422"/>
      <c r="P5" s="423"/>
      <c r="Q5" s="424" t="s">
        <v>164</v>
      </c>
      <c r="R5" s="425"/>
      <c r="S5" s="426"/>
      <c r="T5" s="142"/>
      <c r="U5" s="10"/>
      <c r="V5" s="11"/>
      <c r="W5" s="11"/>
      <c r="X5" s="12"/>
      <c r="Y5" s="13"/>
      <c r="AD5" s="15"/>
      <c r="AF5" s="6" t="s">
        <v>73</v>
      </c>
      <c r="AG5" s="6" t="s">
        <v>10</v>
      </c>
      <c r="AH5" s="6" t="s">
        <v>118</v>
      </c>
    </row>
    <row r="6" spans="1:34" s="14" customFormat="1" ht="12.75">
      <c r="A6" s="407"/>
      <c r="B6" s="409"/>
      <c r="C6" s="411"/>
      <c r="D6" s="414"/>
      <c r="E6" s="415"/>
      <c r="F6" s="417"/>
      <c r="G6" s="417"/>
      <c r="H6" s="417"/>
      <c r="I6" s="161" t="s">
        <v>118</v>
      </c>
      <c r="J6" s="162" t="s">
        <v>18</v>
      </c>
      <c r="K6" s="163" t="s">
        <v>4</v>
      </c>
      <c r="L6" s="164" t="s">
        <v>19</v>
      </c>
      <c r="M6" s="165" t="s">
        <v>118</v>
      </c>
      <c r="N6" s="165" t="s">
        <v>18</v>
      </c>
      <c r="O6" s="166" t="s">
        <v>4</v>
      </c>
      <c r="P6" s="167" t="s">
        <v>19</v>
      </c>
      <c r="Q6" s="168" t="s">
        <v>118</v>
      </c>
      <c r="R6" s="169" t="s">
        <v>51</v>
      </c>
      <c r="S6" s="170" t="s">
        <v>4</v>
      </c>
      <c r="T6" s="143" t="s">
        <v>180</v>
      </c>
      <c r="U6" s="10" t="s">
        <v>18</v>
      </c>
      <c r="V6" s="11" t="s">
        <v>172</v>
      </c>
      <c r="W6" s="11"/>
      <c r="X6" s="12"/>
      <c r="Y6" s="13"/>
      <c r="AD6" s="15"/>
      <c r="AF6" s="16" t="s">
        <v>93</v>
      </c>
      <c r="AG6" s="17" t="s">
        <v>79</v>
      </c>
      <c r="AH6" s="266" t="s">
        <v>166</v>
      </c>
    </row>
    <row r="7" spans="1:34" ht="15" customHeight="1">
      <c r="A7" s="18" t="s">
        <v>16</v>
      </c>
      <c r="B7" s="19"/>
      <c r="C7" s="87">
        <v>123456</v>
      </c>
      <c r="D7" s="336" t="s">
        <v>69</v>
      </c>
      <c r="E7" s="337"/>
      <c r="F7" s="20" t="s">
        <v>185</v>
      </c>
      <c r="G7" s="80" t="s">
        <v>88</v>
      </c>
      <c r="H7" s="21">
        <v>2</v>
      </c>
      <c r="I7" s="268" t="s">
        <v>166</v>
      </c>
      <c r="J7" s="88" t="s">
        <v>79</v>
      </c>
      <c r="K7" s="23" t="s">
        <v>187</v>
      </c>
      <c r="L7" s="61" t="s">
        <v>55</v>
      </c>
      <c r="M7" s="267" t="s">
        <v>261</v>
      </c>
      <c r="N7" s="22" t="s">
        <v>5</v>
      </c>
      <c r="O7" s="23" t="s">
        <v>188</v>
      </c>
      <c r="P7" s="64" t="s">
        <v>26</v>
      </c>
      <c r="Q7" s="131" t="s">
        <v>166</v>
      </c>
      <c r="R7" s="127" t="s">
        <v>50</v>
      </c>
      <c r="S7" s="68" t="s">
        <v>191</v>
      </c>
      <c r="T7" s="146">
        <f>COUNTA(D7)</f>
        <v>1</v>
      </c>
      <c r="U7" s="7">
        <f aca="true" t="shared" si="0" ref="U7:U28">COUNTA(J7,N7)</f>
        <v>2</v>
      </c>
      <c r="V7" s="7">
        <f>T7+U7</f>
        <v>3</v>
      </c>
      <c r="W7" s="24"/>
      <c r="X7" s="25"/>
      <c r="Z7" s="14"/>
      <c r="AD7" s="15"/>
      <c r="AF7" s="4" t="s">
        <v>94</v>
      </c>
      <c r="AG7" s="17" t="s">
        <v>78</v>
      </c>
      <c r="AH7" s="266" t="s">
        <v>262</v>
      </c>
    </row>
    <row r="8" spans="1:34" ht="15" customHeight="1">
      <c r="A8" s="18" t="s">
        <v>17</v>
      </c>
      <c r="B8" s="19"/>
      <c r="C8" s="87">
        <v>123457</v>
      </c>
      <c r="D8" s="336" t="s">
        <v>68</v>
      </c>
      <c r="E8" s="337"/>
      <c r="F8" s="20" t="s">
        <v>186</v>
      </c>
      <c r="G8" s="80" t="s">
        <v>89</v>
      </c>
      <c r="H8" s="21">
        <v>1</v>
      </c>
      <c r="I8" s="268" t="s">
        <v>166</v>
      </c>
      <c r="J8" s="88" t="s">
        <v>41</v>
      </c>
      <c r="K8" s="23" t="s">
        <v>189</v>
      </c>
      <c r="L8" s="61"/>
      <c r="M8" s="267" t="s">
        <v>166</v>
      </c>
      <c r="N8" s="22" t="s">
        <v>81</v>
      </c>
      <c r="O8" s="23" t="s">
        <v>190</v>
      </c>
      <c r="P8" s="61"/>
      <c r="Q8" s="132"/>
      <c r="R8" s="128" t="s">
        <v>50</v>
      </c>
      <c r="S8" s="69"/>
      <c r="T8" s="146">
        <f aca="true" t="shared" si="1" ref="T8:T28">COUNTA(D8)</f>
        <v>1</v>
      </c>
      <c r="U8" s="7">
        <f t="shared" si="0"/>
        <v>2</v>
      </c>
      <c r="V8" s="7">
        <f aca="true" t="shared" si="2" ref="V8:V21">T8+U8</f>
        <v>3</v>
      </c>
      <c r="W8" s="24"/>
      <c r="X8" s="25"/>
      <c r="Z8" s="14"/>
      <c r="AD8" s="15"/>
      <c r="AF8" s="4" t="s">
        <v>95</v>
      </c>
      <c r="AG8" s="26" t="s">
        <v>46</v>
      </c>
      <c r="AH8" s="16"/>
    </row>
    <row r="9" spans="1:34" ht="15" customHeight="1">
      <c r="A9" s="27">
        <v>1</v>
      </c>
      <c r="B9" s="65"/>
      <c r="C9" s="241"/>
      <c r="D9" s="338"/>
      <c r="E9" s="339"/>
      <c r="F9" s="50"/>
      <c r="G9" s="73"/>
      <c r="H9" s="51"/>
      <c r="I9" s="270"/>
      <c r="J9" s="89"/>
      <c r="K9" s="53"/>
      <c r="L9" s="62"/>
      <c r="M9" s="275"/>
      <c r="N9" s="52"/>
      <c r="O9" s="53"/>
      <c r="P9" s="62"/>
      <c r="Q9" s="133"/>
      <c r="R9" s="129"/>
      <c r="S9" s="70"/>
      <c r="T9" s="146">
        <f t="shared" si="1"/>
        <v>0</v>
      </c>
      <c r="U9" s="7">
        <f t="shared" si="0"/>
        <v>0</v>
      </c>
      <c r="V9" s="7">
        <f t="shared" si="2"/>
        <v>0</v>
      </c>
      <c r="X9" s="25"/>
      <c r="Z9" s="14"/>
      <c r="AD9" s="15"/>
      <c r="AF9" s="4" t="s">
        <v>96</v>
      </c>
      <c r="AG9" s="26" t="s">
        <v>23</v>
      </c>
      <c r="AH9" s="16"/>
    </row>
    <row r="10" spans="1:34" ht="15" customHeight="1">
      <c r="A10" s="28">
        <v>2</v>
      </c>
      <c r="B10" s="66">
        <f>IF($B$9="","",B9+1)</f>
      </c>
      <c r="C10" s="242"/>
      <c r="D10" s="329"/>
      <c r="E10" s="330"/>
      <c r="F10" s="54"/>
      <c r="G10" s="74"/>
      <c r="H10" s="55"/>
      <c r="I10" s="271"/>
      <c r="J10" s="90"/>
      <c r="K10" s="57"/>
      <c r="L10" s="63"/>
      <c r="M10" s="276"/>
      <c r="N10" s="56"/>
      <c r="O10" s="57"/>
      <c r="P10" s="63"/>
      <c r="Q10" s="134"/>
      <c r="R10" s="130"/>
      <c r="S10" s="71"/>
      <c r="T10" s="146">
        <f>COUNTA(D10)</f>
        <v>0</v>
      </c>
      <c r="U10" s="7">
        <f t="shared" si="0"/>
        <v>0</v>
      </c>
      <c r="V10" s="7">
        <f t="shared" si="2"/>
        <v>0</v>
      </c>
      <c r="X10" s="29"/>
      <c r="Z10" s="14"/>
      <c r="AD10" s="15"/>
      <c r="AF10" s="4" t="s">
        <v>97</v>
      </c>
      <c r="AG10" s="26" t="s">
        <v>21</v>
      </c>
      <c r="AH10" s="16"/>
    </row>
    <row r="11" spans="1:34" ht="15" customHeight="1">
      <c r="A11" s="28">
        <v>3</v>
      </c>
      <c r="B11" s="66">
        <f>IF($B$9="","",B10+1)</f>
      </c>
      <c r="C11" s="242"/>
      <c r="D11" s="329"/>
      <c r="E11" s="330"/>
      <c r="F11" s="54"/>
      <c r="G11" s="74"/>
      <c r="H11" s="55"/>
      <c r="I11" s="271"/>
      <c r="J11" s="90"/>
      <c r="K11" s="57"/>
      <c r="L11" s="63"/>
      <c r="M11" s="276"/>
      <c r="N11" s="56"/>
      <c r="O11" s="57"/>
      <c r="P11" s="63"/>
      <c r="Q11" s="134"/>
      <c r="R11" s="130"/>
      <c r="S11" s="71"/>
      <c r="T11" s="146">
        <f t="shared" si="1"/>
        <v>0</v>
      </c>
      <c r="U11" s="7">
        <f t="shared" si="0"/>
        <v>0</v>
      </c>
      <c r="V11" s="7">
        <f t="shared" si="2"/>
        <v>0</v>
      </c>
      <c r="X11" s="30"/>
      <c r="Z11" s="14"/>
      <c r="AD11" s="15"/>
      <c r="AF11" s="4" t="s">
        <v>98</v>
      </c>
      <c r="AG11" s="26" t="s">
        <v>80</v>
      </c>
      <c r="AH11" s="16"/>
    </row>
    <row r="12" spans="1:34" ht="15" customHeight="1">
      <c r="A12" s="28">
        <v>4</v>
      </c>
      <c r="B12" s="66">
        <f aca="true" t="shared" si="3" ref="B12:B28">IF($B$9="","",B11+1)</f>
      </c>
      <c r="C12" s="242"/>
      <c r="D12" s="329"/>
      <c r="E12" s="330"/>
      <c r="F12" s="54"/>
      <c r="G12" s="74"/>
      <c r="H12" s="55"/>
      <c r="I12" s="271"/>
      <c r="J12" s="90"/>
      <c r="K12" s="57"/>
      <c r="L12" s="63"/>
      <c r="M12" s="276"/>
      <c r="N12" s="56"/>
      <c r="O12" s="57"/>
      <c r="P12" s="63"/>
      <c r="Q12" s="134"/>
      <c r="R12" s="130"/>
      <c r="S12" s="71"/>
      <c r="T12" s="146">
        <f t="shared" si="1"/>
        <v>0</v>
      </c>
      <c r="U12" s="7">
        <f t="shared" si="0"/>
        <v>0</v>
      </c>
      <c r="V12" s="7">
        <f t="shared" si="2"/>
        <v>0</v>
      </c>
      <c r="X12" s="31"/>
      <c r="Y12" s="25"/>
      <c r="Z12" s="14"/>
      <c r="AD12" s="15"/>
      <c r="AF12" s="4" t="s">
        <v>99</v>
      </c>
      <c r="AG12" s="26" t="s">
        <v>20</v>
      </c>
      <c r="AH12" s="16"/>
    </row>
    <row r="13" spans="1:34" ht="15" customHeight="1">
      <c r="A13" s="28">
        <v>5</v>
      </c>
      <c r="B13" s="66">
        <f t="shared" si="3"/>
      </c>
      <c r="C13" s="242"/>
      <c r="D13" s="329"/>
      <c r="E13" s="330"/>
      <c r="F13" s="54"/>
      <c r="G13" s="74"/>
      <c r="H13" s="55"/>
      <c r="I13" s="271"/>
      <c r="J13" s="90"/>
      <c r="K13" s="57"/>
      <c r="L13" s="63"/>
      <c r="M13" s="276"/>
      <c r="N13" s="56"/>
      <c r="O13" s="57"/>
      <c r="P13" s="63"/>
      <c r="Q13" s="134"/>
      <c r="R13" s="130"/>
      <c r="S13" s="71"/>
      <c r="T13" s="146">
        <f t="shared" si="1"/>
        <v>0</v>
      </c>
      <c r="U13" s="7">
        <f t="shared" si="0"/>
        <v>0</v>
      </c>
      <c r="V13" s="7">
        <f t="shared" si="2"/>
        <v>0</v>
      </c>
      <c r="X13" s="32"/>
      <c r="Y13" s="25"/>
      <c r="Z13" s="14"/>
      <c r="AD13" s="15"/>
      <c r="AF13" s="4" t="s">
        <v>100</v>
      </c>
      <c r="AG13" s="26" t="s">
        <v>13</v>
      </c>
      <c r="AH13" s="16"/>
    </row>
    <row r="14" spans="1:34" ht="15" customHeight="1">
      <c r="A14" s="28">
        <v>6</v>
      </c>
      <c r="B14" s="66">
        <f t="shared" si="3"/>
      </c>
      <c r="C14" s="242"/>
      <c r="D14" s="329"/>
      <c r="E14" s="330"/>
      <c r="F14" s="54"/>
      <c r="G14" s="74"/>
      <c r="H14" s="55"/>
      <c r="I14" s="271"/>
      <c r="J14" s="90"/>
      <c r="K14" s="57"/>
      <c r="L14" s="63"/>
      <c r="M14" s="276"/>
      <c r="N14" s="56"/>
      <c r="O14" s="57"/>
      <c r="P14" s="63"/>
      <c r="Q14" s="134"/>
      <c r="R14" s="130"/>
      <c r="S14" s="71"/>
      <c r="T14" s="146">
        <f t="shared" si="1"/>
        <v>0</v>
      </c>
      <c r="U14" s="7">
        <f t="shared" si="0"/>
        <v>0</v>
      </c>
      <c r="V14" s="7">
        <f t="shared" si="2"/>
        <v>0</v>
      </c>
      <c r="X14" s="32"/>
      <c r="Y14" s="25"/>
      <c r="Z14" s="14"/>
      <c r="AD14" s="15"/>
      <c r="AF14" s="4" t="s">
        <v>101</v>
      </c>
      <c r="AG14" s="26" t="s">
        <v>5</v>
      </c>
      <c r="AH14" s="16"/>
    </row>
    <row r="15" spans="1:34" ht="15" customHeight="1">
      <c r="A15" s="28">
        <v>7</v>
      </c>
      <c r="B15" s="66">
        <f t="shared" si="3"/>
      </c>
      <c r="C15" s="242"/>
      <c r="D15" s="329"/>
      <c r="E15" s="330"/>
      <c r="F15" s="54"/>
      <c r="G15" s="74"/>
      <c r="H15" s="55"/>
      <c r="I15" s="271"/>
      <c r="J15" s="90"/>
      <c r="K15" s="57"/>
      <c r="L15" s="63"/>
      <c r="M15" s="276"/>
      <c r="N15" s="56"/>
      <c r="O15" s="57"/>
      <c r="P15" s="63"/>
      <c r="Q15" s="134"/>
      <c r="R15" s="130"/>
      <c r="S15" s="71"/>
      <c r="T15" s="146">
        <f t="shared" si="1"/>
        <v>0</v>
      </c>
      <c r="U15" s="7">
        <f t="shared" si="0"/>
        <v>0</v>
      </c>
      <c r="V15" s="7">
        <f t="shared" si="2"/>
        <v>0</v>
      </c>
      <c r="X15" s="32"/>
      <c r="Y15" s="25"/>
      <c r="Z15" s="14"/>
      <c r="AD15" s="15"/>
      <c r="AF15" s="4" t="s">
        <v>102</v>
      </c>
      <c r="AG15" s="26" t="s">
        <v>14</v>
      </c>
      <c r="AH15" s="16"/>
    </row>
    <row r="16" spans="1:34" ht="15" customHeight="1">
      <c r="A16" s="28">
        <v>8</v>
      </c>
      <c r="B16" s="66">
        <f t="shared" si="3"/>
      </c>
      <c r="C16" s="242"/>
      <c r="D16" s="329"/>
      <c r="E16" s="330"/>
      <c r="F16" s="54"/>
      <c r="G16" s="74"/>
      <c r="H16" s="55"/>
      <c r="I16" s="271"/>
      <c r="J16" s="90"/>
      <c r="K16" s="57"/>
      <c r="L16" s="63"/>
      <c r="M16" s="276"/>
      <c r="N16" s="56"/>
      <c r="O16" s="57"/>
      <c r="P16" s="63"/>
      <c r="Q16" s="134"/>
      <c r="R16" s="130"/>
      <c r="S16" s="71"/>
      <c r="T16" s="146">
        <f t="shared" si="1"/>
        <v>0</v>
      </c>
      <c r="U16" s="7">
        <f t="shared" si="0"/>
        <v>0</v>
      </c>
      <c r="V16" s="7">
        <f t="shared" si="2"/>
        <v>0</v>
      </c>
      <c r="X16" s="25"/>
      <c r="Z16" s="14"/>
      <c r="AD16" s="15"/>
      <c r="AF16" s="4" t="s">
        <v>103</v>
      </c>
      <c r="AG16" s="26" t="s">
        <v>81</v>
      </c>
      <c r="AH16" s="16"/>
    </row>
    <row r="17" spans="1:34" ht="15" customHeight="1">
      <c r="A17" s="28">
        <v>9</v>
      </c>
      <c r="B17" s="66">
        <f t="shared" si="3"/>
      </c>
      <c r="C17" s="242"/>
      <c r="D17" s="329"/>
      <c r="E17" s="330"/>
      <c r="F17" s="54"/>
      <c r="G17" s="74"/>
      <c r="H17" s="55"/>
      <c r="I17" s="271"/>
      <c r="J17" s="90"/>
      <c r="K17" s="57"/>
      <c r="L17" s="63"/>
      <c r="M17" s="276"/>
      <c r="N17" s="56"/>
      <c r="O17" s="57"/>
      <c r="P17" s="63"/>
      <c r="Q17" s="134"/>
      <c r="R17" s="130"/>
      <c r="S17" s="71"/>
      <c r="T17" s="146">
        <f t="shared" si="1"/>
        <v>0</v>
      </c>
      <c r="U17" s="7">
        <f t="shared" si="0"/>
        <v>0</v>
      </c>
      <c r="V17" s="7">
        <f t="shared" si="2"/>
        <v>0</v>
      </c>
      <c r="X17" s="29"/>
      <c r="Z17" s="14"/>
      <c r="AD17" s="15"/>
      <c r="AF17" s="4" t="s">
        <v>104</v>
      </c>
      <c r="AG17" s="26"/>
      <c r="AH17" s="16"/>
    </row>
    <row r="18" spans="1:34" ht="15" customHeight="1">
      <c r="A18" s="28">
        <v>10</v>
      </c>
      <c r="B18" s="66">
        <f t="shared" si="3"/>
      </c>
      <c r="C18" s="242"/>
      <c r="D18" s="329"/>
      <c r="E18" s="330"/>
      <c r="F18" s="54"/>
      <c r="G18" s="74"/>
      <c r="H18" s="55"/>
      <c r="I18" s="271"/>
      <c r="J18" s="90"/>
      <c r="K18" s="57"/>
      <c r="L18" s="63"/>
      <c r="M18" s="276"/>
      <c r="N18" s="56"/>
      <c r="O18" s="57"/>
      <c r="P18" s="63"/>
      <c r="Q18" s="134"/>
      <c r="R18" s="130"/>
      <c r="S18" s="71"/>
      <c r="T18" s="146">
        <f t="shared" si="1"/>
        <v>0</v>
      </c>
      <c r="U18" s="7">
        <f t="shared" si="0"/>
        <v>0</v>
      </c>
      <c r="V18" s="7">
        <f t="shared" si="2"/>
        <v>0</v>
      </c>
      <c r="X18" s="31"/>
      <c r="Y18" s="32"/>
      <c r="AD18" s="15"/>
      <c r="AF18" s="4" t="s">
        <v>105</v>
      </c>
      <c r="AG18" s="26"/>
      <c r="AH18" s="16"/>
    </row>
    <row r="19" spans="1:34" ht="15" customHeight="1">
      <c r="A19" s="28">
        <v>11</v>
      </c>
      <c r="B19" s="66">
        <f t="shared" si="3"/>
      </c>
      <c r="C19" s="242"/>
      <c r="D19" s="329"/>
      <c r="E19" s="330"/>
      <c r="F19" s="54"/>
      <c r="G19" s="74"/>
      <c r="H19" s="55"/>
      <c r="I19" s="271"/>
      <c r="J19" s="90"/>
      <c r="K19" s="57"/>
      <c r="L19" s="63"/>
      <c r="M19" s="276"/>
      <c r="N19" s="56"/>
      <c r="O19" s="57"/>
      <c r="P19" s="63"/>
      <c r="Q19" s="134"/>
      <c r="R19" s="130"/>
      <c r="S19" s="71"/>
      <c r="T19" s="146">
        <f t="shared" si="1"/>
        <v>0</v>
      </c>
      <c r="U19" s="7">
        <f t="shared" si="0"/>
        <v>0</v>
      </c>
      <c r="V19" s="7">
        <f t="shared" si="2"/>
        <v>0</v>
      </c>
      <c r="X19" s="25"/>
      <c r="Y19" s="32"/>
      <c r="AD19" s="15"/>
      <c r="AF19" s="4" t="s">
        <v>106</v>
      </c>
      <c r="AG19" s="26"/>
      <c r="AH19" s="16"/>
    </row>
    <row r="20" spans="1:34" ht="15" customHeight="1">
      <c r="A20" s="28">
        <v>12</v>
      </c>
      <c r="B20" s="66">
        <f t="shared" si="3"/>
      </c>
      <c r="C20" s="242"/>
      <c r="D20" s="329"/>
      <c r="E20" s="330"/>
      <c r="F20" s="54"/>
      <c r="G20" s="74"/>
      <c r="H20" s="55"/>
      <c r="I20" s="271"/>
      <c r="J20" s="90"/>
      <c r="K20" s="57"/>
      <c r="L20" s="63"/>
      <c r="M20" s="276"/>
      <c r="N20" s="56"/>
      <c r="O20" s="57"/>
      <c r="P20" s="63"/>
      <c r="Q20" s="134"/>
      <c r="R20" s="130"/>
      <c r="S20" s="71"/>
      <c r="T20" s="146">
        <f t="shared" si="1"/>
        <v>0</v>
      </c>
      <c r="U20" s="7">
        <f t="shared" si="0"/>
        <v>0</v>
      </c>
      <c r="V20" s="7">
        <f t="shared" si="2"/>
        <v>0</v>
      </c>
      <c r="X20" s="25"/>
      <c r="Y20" s="32"/>
      <c r="AD20" s="15"/>
      <c r="AF20" s="4" t="s">
        <v>107</v>
      </c>
      <c r="AG20" s="26"/>
      <c r="AH20" s="16"/>
    </row>
    <row r="21" spans="1:34" ht="15" customHeight="1">
      <c r="A21" s="28">
        <v>13</v>
      </c>
      <c r="B21" s="66">
        <f t="shared" si="3"/>
      </c>
      <c r="C21" s="242"/>
      <c r="D21" s="329"/>
      <c r="E21" s="330"/>
      <c r="F21" s="58"/>
      <c r="G21" s="75"/>
      <c r="H21" s="59"/>
      <c r="I21" s="272"/>
      <c r="J21" s="90"/>
      <c r="K21" s="57"/>
      <c r="L21" s="63"/>
      <c r="M21" s="276"/>
      <c r="N21" s="56"/>
      <c r="O21" s="57"/>
      <c r="P21" s="63"/>
      <c r="Q21" s="134"/>
      <c r="R21" s="130"/>
      <c r="S21" s="71"/>
      <c r="T21" s="146">
        <f t="shared" si="1"/>
        <v>0</v>
      </c>
      <c r="U21" s="7">
        <f t="shared" si="0"/>
        <v>0</v>
      </c>
      <c r="V21" s="7">
        <f t="shared" si="2"/>
        <v>0</v>
      </c>
      <c r="X21" s="33"/>
      <c r="AD21" s="15"/>
      <c r="AF21" s="4" t="s">
        <v>108</v>
      </c>
      <c r="AG21" s="26"/>
      <c r="AH21" s="16"/>
    </row>
    <row r="22" spans="1:34" ht="15" customHeight="1">
      <c r="A22" s="28">
        <v>14</v>
      </c>
      <c r="B22" s="66">
        <f t="shared" si="3"/>
      </c>
      <c r="C22" s="242"/>
      <c r="D22" s="329"/>
      <c r="E22" s="330"/>
      <c r="F22" s="58"/>
      <c r="G22" s="75"/>
      <c r="H22" s="59"/>
      <c r="I22" s="272"/>
      <c r="J22" s="90"/>
      <c r="K22" s="57"/>
      <c r="L22" s="63"/>
      <c r="M22" s="276"/>
      <c r="N22" s="56"/>
      <c r="O22" s="57"/>
      <c r="P22" s="63"/>
      <c r="Q22" s="134"/>
      <c r="R22" s="130"/>
      <c r="S22" s="71"/>
      <c r="T22" s="146">
        <f t="shared" si="1"/>
        <v>0</v>
      </c>
      <c r="U22" s="7">
        <f t="shared" si="0"/>
        <v>0</v>
      </c>
      <c r="V22" s="7"/>
      <c r="X22" s="29"/>
      <c r="AD22" s="15"/>
      <c r="AF22" s="4" t="s">
        <v>109</v>
      </c>
      <c r="AG22" s="26"/>
      <c r="AH22" s="16"/>
    </row>
    <row r="23" spans="1:34" ht="15" customHeight="1">
      <c r="A23" s="28">
        <v>15</v>
      </c>
      <c r="B23" s="66">
        <f t="shared" si="3"/>
      </c>
      <c r="C23" s="242"/>
      <c r="D23" s="329"/>
      <c r="E23" s="330"/>
      <c r="F23" s="58"/>
      <c r="G23" s="75"/>
      <c r="H23" s="59"/>
      <c r="I23" s="272"/>
      <c r="J23" s="90"/>
      <c r="K23" s="57"/>
      <c r="L23" s="63"/>
      <c r="M23" s="276"/>
      <c r="N23" s="56"/>
      <c r="O23" s="57"/>
      <c r="P23" s="63"/>
      <c r="Q23" s="134"/>
      <c r="R23" s="130"/>
      <c r="S23" s="71"/>
      <c r="T23" s="146">
        <f t="shared" si="1"/>
        <v>0</v>
      </c>
      <c r="U23" s="7">
        <f t="shared" si="0"/>
        <v>0</v>
      </c>
      <c r="V23" s="7"/>
      <c r="X23" s="29"/>
      <c r="AD23" s="15"/>
      <c r="AF23" s="4" t="s">
        <v>110</v>
      </c>
      <c r="AG23" s="26"/>
      <c r="AH23" s="16"/>
    </row>
    <row r="24" spans="1:34" ht="15" customHeight="1">
      <c r="A24" s="28">
        <v>16</v>
      </c>
      <c r="B24" s="66">
        <f t="shared" si="3"/>
      </c>
      <c r="C24" s="242"/>
      <c r="D24" s="329"/>
      <c r="E24" s="330"/>
      <c r="F24" s="58"/>
      <c r="G24" s="75"/>
      <c r="H24" s="59"/>
      <c r="I24" s="272"/>
      <c r="J24" s="90"/>
      <c r="K24" s="57"/>
      <c r="L24" s="63"/>
      <c r="M24" s="276"/>
      <c r="N24" s="56"/>
      <c r="O24" s="57"/>
      <c r="P24" s="63"/>
      <c r="Q24" s="134"/>
      <c r="R24" s="130"/>
      <c r="S24" s="71"/>
      <c r="T24" s="146">
        <f t="shared" si="1"/>
        <v>0</v>
      </c>
      <c r="U24" s="7">
        <f t="shared" si="0"/>
        <v>0</v>
      </c>
      <c r="V24" s="7"/>
      <c r="X24" s="29"/>
      <c r="AD24" s="15"/>
      <c r="AF24" s="4" t="s">
        <v>111</v>
      </c>
      <c r="AG24" s="26"/>
      <c r="AH24" s="16"/>
    </row>
    <row r="25" spans="1:34" ht="15" customHeight="1">
      <c r="A25" s="28">
        <v>17</v>
      </c>
      <c r="B25" s="66">
        <f t="shared" si="3"/>
      </c>
      <c r="C25" s="242"/>
      <c r="D25" s="329"/>
      <c r="E25" s="330"/>
      <c r="F25" s="58"/>
      <c r="G25" s="75"/>
      <c r="H25" s="59"/>
      <c r="I25" s="272"/>
      <c r="J25" s="90"/>
      <c r="K25" s="57"/>
      <c r="L25" s="63"/>
      <c r="M25" s="276"/>
      <c r="N25" s="56"/>
      <c r="O25" s="57"/>
      <c r="P25" s="63"/>
      <c r="Q25" s="134"/>
      <c r="R25" s="130"/>
      <c r="S25" s="71"/>
      <c r="T25" s="146">
        <f t="shared" si="1"/>
        <v>0</v>
      </c>
      <c r="U25" s="7">
        <f t="shared" si="0"/>
        <v>0</v>
      </c>
      <c r="V25" s="7"/>
      <c r="X25" s="29"/>
      <c r="AD25" s="15"/>
      <c r="AF25" s="4" t="s">
        <v>112</v>
      </c>
      <c r="AG25" s="26"/>
      <c r="AH25" s="16"/>
    </row>
    <row r="26" spans="1:34" ht="15" customHeight="1">
      <c r="A26" s="28">
        <v>18</v>
      </c>
      <c r="B26" s="66">
        <f t="shared" si="3"/>
      </c>
      <c r="C26" s="242"/>
      <c r="D26" s="329"/>
      <c r="E26" s="330"/>
      <c r="F26" s="58"/>
      <c r="G26" s="75"/>
      <c r="H26" s="59"/>
      <c r="I26" s="272"/>
      <c r="J26" s="90"/>
      <c r="K26" s="57"/>
      <c r="L26" s="63"/>
      <c r="M26" s="276"/>
      <c r="N26" s="56"/>
      <c r="O26" s="57"/>
      <c r="P26" s="63"/>
      <c r="Q26" s="134"/>
      <c r="R26" s="130"/>
      <c r="S26" s="71"/>
      <c r="T26" s="146">
        <f t="shared" si="1"/>
        <v>0</v>
      </c>
      <c r="U26" s="7">
        <f t="shared" si="0"/>
        <v>0</v>
      </c>
      <c r="V26" s="7"/>
      <c r="X26" s="29"/>
      <c r="AD26" s="15"/>
      <c r="AF26" s="4" t="s">
        <v>113</v>
      </c>
      <c r="AG26" s="26"/>
      <c r="AH26" s="16"/>
    </row>
    <row r="27" spans="1:34" ht="15" customHeight="1">
      <c r="A27" s="34">
        <v>19</v>
      </c>
      <c r="B27" s="66">
        <f t="shared" si="3"/>
      </c>
      <c r="C27" s="242"/>
      <c r="D27" s="329"/>
      <c r="E27" s="330"/>
      <c r="F27" s="58"/>
      <c r="G27" s="75"/>
      <c r="H27" s="59"/>
      <c r="I27" s="272"/>
      <c r="J27" s="90"/>
      <c r="K27" s="57"/>
      <c r="L27" s="63"/>
      <c r="M27" s="276"/>
      <c r="N27" s="56"/>
      <c r="O27" s="57"/>
      <c r="P27" s="63"/>
      <c r="Q27" s="134"/>
      <c r="R27" s="130"/>
      <c r="S27" s="71"/>
      <c r="T27" s="146">
        <f t="shared" si="1"/>
        <v>0</v>
      </c>
      <c r="U27" s="7">
        <f t="shared" si="0"/>
        <v>0</v>
      </c>
      <c r="V27" s="7"/>
      <c r="X27" s="29"/>
      <c r="AD27" s="15"/>
      <c r="AF27" s="4" t="s">
        <v>114</v>
      </c>
      <c r="AG27" s="26"/>
      <c r="AH27" s="16"/>
    </row>
    <row r="28" spans="1:34" ht="15" customHeight="1">
      <c r="A28" s="149">
        <v>20</v>
      </c>
      <c r="B28" s="150">
        <f t="shared" si="3"/>
      </c>
      <c r="C28" s="243"/>
      <c r="D28" s="331"/>
      <c r="E28" s="332"/>
      <c r="F28" s="151"/>
      <c r="G28" s="152"/>
      <c r="H28" s="153"/>
      <c r="I28" s="273"/>
      <c r="J28" s="154"/>
      <c r="K28" s="155"/>
      <c r="L28" s="156"/>
      <c r="M28" s="277"/>
      <c r="N28" s="157"/>
      <c r="O28" s="155"/>
      <c r="P28" s="156"/>
      <c r="Q28" s="158"/>
      <c r="R28" s="159"/>
      <c r="S28" s="160"/>
      <c r="T28" s="146">
        <f t="shared" si="1"/>
        <v>0</v>
      </c>
      <c r="U28" s="7">
        <f t="shared" si="0"/>
        <v>0</v>
      </c>
      <c r="V28" s="7"/>
      <c r="X28" s="29"/>
      <c r="AD28" s="15"/>
      <c r="AF28" s="4" t="s">
        <v>115</v>
      </c>
      <c r="AG28" s="26"/>
      <c r="AH28" s="16"/>
    </row>
    <row r="30" spans="12:20" ht="12.75">
      <c r="L30" s="135"/>
      <c r="M30" s="135"/>
      <c r="N30" s="136" t="s">
        <v>174</v>
      </c>
      <c r="O30" s="136" t="s">
        <v>173</v>
      </c>
      <c r="P30" s="136" t="s">
        <v>172</v>
      </c>
      <c r="Q30" s="335" t="s">
        <v>170</v>
      </c>
      <c r="R30" s="335"/>
      <c r="S30" s="136" t="s">
        <v>171</v>
      </c>
      <c r="T30" s="136"/>
    </row>
    <row r="31" spans="12:20" ht="12.75">
      <c r="L31" s="323" t="s">
        <v>175</v>
      </c>
      <c r="M31" s="324"/>
      <c r="N31" s="137">
        <v>400</v>
      </c>
      <c r="O31" s="137">
        <v>1500</v>
      </c>
      <c r="P31" s="138">
        <f>N31+O31</f>
        <v>1900</v>
      </c>
      <c r="Q31" s="325">
        <f>COUNTIF(U9:U28,1)</f>
        <v>0</v>
      </c>
      <c r="R31" s="326"/>
      <c r="S31" s="244">
        <f>P31*Q31</f>
        <v>0</v>
      </c>
      <c r="T31" s="144"/>
    </row>
    <row r="32" spans="12:20" ht="12.75">
      <c r="L32" s="323" t="s">
        <v>176</v>
      </c>
      <c r="M32" s="324"/>
      <c r="N32" s="137">
        <v>400</v>
      </c>
      <c r="O32" s="137">
        <v>2500</v>
      </c>
      <c r="P32" s="138">
        <f>N32+O32</f>
        <v>2900</v>
      </c>
      <c r="Q32" s="325">
        <f>COUNTIF(U9:U28,2)</f>
        <v>0</v>
      </c>
      <c r="R32" s="326"/>
      <c r="S32" s="244">
        <f>P32*Q32</f>
        <v>0</v>
      </c>
      <c r="T32" s="144"/>
    </row>
    <row r="33" spans="12:20" ht="12.75">
      <c r="L33" s="323" t="s">
        <v>177</v>
      </c>
      <c r="M33" s="324"/>
      <c r="N33" s="137">
        <v>400</v>
      </c>
      <c r="O33" s="139"/>
      <c r="P33" s="138">
        <f>N33+O33</f>
        <v>400</v>
      </c>
      <c r="Q33" s="325">
        <f>COUNTIF(V9:V28,1)</f>
        <v>0</v>
      </c>
      <c r="R33" s="326"/>
      <c r="S33" s="244">
        <f>P33*Q33</f>
        <v>0</v>
      </c>
      <c r="T33" s="144"/>
    </row>
    <row r="34" spans="12:20" ht="12.75" thickBot="1">
      <c r="L34" s="323" t="s">
        <v>178</v>
      </c>
      <c r="M34" s="324"/>
      <c r="N34" s="140"/>
      <c r="O34" s="137">
        <v>2500</v>
      </c>
      <c r="P34" s="147">
        <f>N34+O34</f>
        <v>2500</v>
      </c>
      <c r="Q34" s="327">
        <f>COUNTA(S9:S28)</f>
        <v>0</v>
      </c>
      <c r="R34" s="328"/>
      <c r="S34" s="245">
        <f>P34*Q34</f>
        <v>0</v>
      </c>
      <c r="T34" s="144"/>
    </row>
    <row r="35" spans="12:20" ht="15" customHeight="1" thickBot="1">
      <c r="L35" s="135"/>
      <c r="M35" s="135"/>
      <c r="N35" s="135"/>
      <c r="O35" s="135"/>
      <c r="P35" s="148" t="s">
        <v>179</v>
      </c>
      <c r="Q35" s="322">
        <f>SUM(Q31:R33)</f>
        <v>0</v>
      </c>
      <c r="R35" s="322"/>
      <c r="S35" s="246">
        <f>SUM(S31:S34)</f>
        <v>0</v>
      </c>
      <c r="T35" s="145"/>
    </row>
    <row r="36" ht="5.25" customHeight="1"/>
  </sheetData>
  <sheetProtection password="DDFD" sheet="1" selectLockedCells="1"/>
  <mergeCells count="51">
    <mergeCell ref="L33:M33"/>
    <mergeCell ref="Q33:R33"/>
    <mergeCell ref="L34:M34"/>
    <mergeCell ref="Q34:R34"/>
    <mergeCell ref="Q35:R35"/>
    <mergeCell ref="D28:E28"/>
    <mergeCell ref="Q30:R30"/>
    <mergeCell ref="L31:M31"/>
    <mergeCell ref="Q31:R31"/>
    <mergeCell ref="L32:M32"/>
    <mergeCell ref="Q32:R32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  <mergeCell ref="I5:L5"/>
    <mergeCell ref="M5:P5"/>
    <mergeCell ref="Q5:S5"/>
    <mergeCell ref="D7:E7"/>
    <mergeCell ref="D8:E8"/>
    <mergeCell ref="D9:E9"/>
    <mergeCell ref="F3:G3"/>
    <mergeCell ref="P3:S3"/>
    <mergeCell ref="A4:B4"/>
    <mergeCell ref="A5:A6"/>
    <mergeCell ref="B5:B6"/>
    <mergeCell ref="C5:C6"/>
    <mergeCell ref="D5:E6"/>
    <mergeCell ref="F5:F6"/>
    <mergeCell ref="G5:G6"/>
    <mergeCell ref="H5:H6"/>
    <mergeCell ref="A1:O1"/>
    <mergeCell ref="P1:S1"/>
    <mergeCell ref="A2:B2"/>
    <mergeCell ref="F2:G2"/>
    <mergeCell ref="K2:N2"/>
    <mergeCell ref="P2:S2"/>
  </mergeCells>
  <conditionalFormatting sqref="P7 L9:L28 P9:P28">
    <cfRule type="expression" priority="2" dxfId="0" stopIfTrue="1">
      <formula>OR(J7="100m",J7="200m",J7="100mH",J7="走幅跳",J9="三段跳")</formula>
    </cfRule>
  </conditionalFormatting>
  <conditionalFormatting sqref="L7:L28 P7:P28">
    <cfRule type="expression" priority="1" dxfId="0" stopIfTrue="1">
      <formula>OR(J7="1年100m",J7="2年100m",J7="200m",J7="100mH",J7="走幅跳")</formula>
    </cfRule>
  </conditionalFormatting>
  <conditionalFormatting sqref="R7:T7 R9:T28 T8">
    <cfRule type="expression" priority="3" dxfId="0" stopIfTrue="1">
      <formula>OR(O7="100m",O7="200m",O7="100mH",O7="走幅跳",O9="三段跳")</formula>
    </cfRule>
  </conditionalFormatting>
  <conditionalFormatting sqref="R7:T28">
    <cfRule type="expression" priority="4" dxfId="0" stopIfTrue="1">
      <formula>OR(O7="100m",O7="200m",O7="110mH",O7="走幅跳",O7="三段跳")</formula>
    </cfRule>
  </conditionalFormatting>
  <dataValidations count="8">
    <dataValidation type="list" allowBlank="1" showInputMessage="1" showErrorMessage="1" imeMode="halfAlpha" sqref="I7:I28 Q7:Q28 M7:M28">
      <formula1>$AH$6:$AH$7</formula1>
    </dataValidation>
    <dataValidation type="list" allowBlank="1" showInputMessage="1" showErrorMessage="1" imeMode="on" sqref="C2">
      <formula1>$AF$6:$AF$28</formula1>
    </dataValidation>
    <dataValidation type="list" allowBlank="1" showInputMessage="1" showErrorMessage="1" imeMode="halfAlpha" sqref="R7:R28">
      <formula1>$R$6</formula1>
    </dataValidation>
    <dataValidation allowBlank="1" showInputMessage="1" showErrorMessage="1" imeMode="hiragana" sqref="D9:E28 J2 F2:G2"/>
    <dataValidation allowBlank="1" showInputMessage="1" showErrorMessage="1" imeMode="on" sqref="H3:J3 F3"/>
    <dataValidation allowBlank="1" showInputMessage="1" showErrorMessage="1" imeMode="halfKatakana" sqref="F7:F28"/>
    <dataValidation type="list" allowBlank="1" showInputMessage="1" showErrorMessage="1" sqref="N7:N28 J7:J28">
      <formula1>$AG$6:$AG$16</formula1>
    </dataValidation>
    <dataValidation allowBlank="1" showInputMessage="1" showErrorMessage="1" imeMode="halfAlpha" sqref="L3:N3 H7:H28 G9:G28 B9:C28 K7:K28 P2:T3 S9:S28 L9:L28 P9:P28 O7:O28"/>
  </dataValidations>
  <printOptions/>
  <pageMargins left="0.3937007874015748" right="0.3937007874015748" top="0.5905511811023623" bottom="0.5905511811023623" header="0" footer="0.5118110236220472"/>
  <pageSetup horizontalDpi="600" verticalDpi="600" orientation="landscape" paperSize="9" scale="94" r:id="rId2"/>
  <colBreaks count="1" manualBreakCount="1">
    <brk id="20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IV40"/>
  <sheetViews>
    <sheetView showZeros="0" view="pageBreakPreview" zoomScaleSheetLayoutView="100" zoomScalePageLayoutView="0" workbookViewId="0" topLeftCell="A1">
      <selection activeCell="C11" sqref="C11"/>
    </sheetView>
  </sheetViews>
  <sheetFormatPr defaultColWidth="9.00390625" defaultRowHeight="13.5"/>
  <cols>
    <col min="1" max="1" width="5.125" style="171" customWidth="1"/>
    <col min="2" max="2" width="4.25390625" style="171" customWidth="1"/>
    <col min="3" max="3" width="20.625" style="171" customWidth="1"/>
    <col min="4" max="4" width="4.25390625" style="171" customWidth="1"/>
    <col min="5" max="5" width="7.125" style="171" bestFit="1" customWidth="1"/>
    <col min="6" max="7" width="8.625" style="171" customWidth="1"/>
    <col min="8" max="8" width="5.75390625" style="171" customWidth="1"/>
    <col min="9" max="9" width="4.75390625" style="171" customWidth="1"/>
    <col min="10" max="10" width="13.25390625" style="171" customWidth="1"/>
    <col min="11" max="12" width="13.375" style="171" customWidth="1"/>
    <col min="13" max="16384" width="9.125" style="171" customWidth="1"/>
  </cols>
  <sheetData>
    <row r="1" spans="1:256" ht="22.5" customHeight="1">
      <c r="A1" s="222"/>
      <c r="B1" s="223" t="s">
        <v>210</v>
      </c>
      <c r="C1" s="222"/>
      <c r="D1" s="222"/>
      <c r="E1" s="222"/>
      <c r="F1" s="222"/>
      <c r="G1" s="222"/>
      <c r="H1" s="222"/>
      <c r="I1" s="222"/>
      <c r="J1" s="258" t="s">
        <v>257</v>
      </c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224"/>
      <c r="EK1" s="224"/>
      <c r="EL1" s="224"/>
      <c r="EM1" s="224"/>
      <c r="EN1" s="224"/>
      <c r="EO1" s="224"/>
      <c r="EP1" s="224"/>
      <c r="EQ1" s="224"/>
      <c r="ER1" s="224"/>
      <c r="ES1" s="224"/>
      <c r="ET1" s="224"/>
      <c r="EU1" s="224"/>
      <c r="EV1" s="224"/>
      <c r="EW1" s="224"/>
      <c r="EX1" s="224"/>
      <c r="EY1" s="224"/>
      <c r="EZ1" s="224"/>
      <c r="FA1" s="224"/>
      <c r="FB1" s="224"/>
      <c r="FC1" s="224"/>
      <c r="FD1" s="224"/>
      <c r="FE1" s="224"/>
      <c r="FF1" s="224"/>
      <c r="FG1" s="224"/>
      <c r="FH1" s="224"/>
      <c r="FI1" s="224"/>
      <c r="FJ1" s="224"/>
      <c r="FK1" s="224"/>
      <c r="FL1" s="224"/>
      <c r="FM1" s="224"/>
      <c r="FN1" s="224"/>
      <c r="FO1" s="224"/>
      <c r="FP1" s="224"/>
      <c r="FQ1" s="224"/>
      <c r="FR1" s="224"/>
      <c r="FS1" s="224"/>
      <c r="FT1" s="224"/>
      <c r="FU1" s="224"/>
      <c r="FV1" s="224"/>
      <c r="FW1" s="224"/>
      <c r="FX1" s="224"/>
      <c r="FY1" s="224"/>
      <c r="FZ1" s="224"/>
      <c r="GA1" s="224"/>
      <c r="GB1" s="224"/>
      <c r="GC1" s="224"/>
      <c r="GD1" s="224"/>
      <c r="GE1" s="224"/>
      <c r="GF1" s="224"/>
      <c r="GG1" s="224"/>
      <c r="GH1" s="224"/>
      <c r="GI1" s="224"/>
      <c r="GJ1" s="224"/>
      <c r="GK1" s="224"/>
      <c r="GL1" s="224"/>
      <c r="GM1" s="224"/>
      <c r="GN1" s="224"/>
      <c r="GO1" s="224"/>
      <c r="GP1" s="224"/>
      <c r="GQ1" s="224"/>
      <c r="GR1" s="224"/>
      <c r="GS1" s="224"/>
      <c r="GT1" s="224"/>
      <c r="GU1" s="224"/>
      <c r="GV1" s="224"/>
      <c r="GW1" s="224"/>
      <c r="GX1" s="224"/>
      <c r="GY1" s="224"/>
      <c r="GZ1" s="224"/>
      <c r="HA1" s="224"/>
      <c r="HB1" s="224"/>
      <c r="HC1" s="224"/>
      <c r="HD1" s="224"/>
      <c r="HE1" s="224"/>
      <c r="HF1" s="224"/>
      <c r="HG1" s="224"/>
      <c r="HH1" s="224"/>
      <c r="HI1" s="224"/>
      <c r="HJ1" s="224"/>
      <c r="HK1" s="224"/>
      <c r="HL1" s="224"/>
      <c r="HM1" s="224"/>
      <c r="HN1" s="224"/>
      <c r="HO1" s="224"/>
      <c r="HP1" s="224"/>
      <c r="HQ1" s="224"/>
      <c r="HR1" s="224"/>
      <c r="HS1" s="224"/>
      <c r="HT1" s="224"/>
      <c r="HU1" s="224"/>
      <c r="HV1" s="224"/>
      <c r="HW1" s="224"/>
      <c r="HX1" s="224"/>
      <c r="HY1" s="224"/>
      <c r="HZ1" s="224"/>
      <c r="IA1" s="224"/>
      <c r="IB1" s="224"/>
      <c r="IC1" s="224"/>
      <c r="ID1" s="224"/>
      <c r="IE1" s="224"/>
      <c r="IF1" s="224"/>
      <c r="IG1" s="224"/>
      <c r="IH1" s="224"/>
      <c r="II1" s="224"/>
      <c r="IJ1" s="224"/>
      <c r="IK1" s="224"/>
      <c r="IL1" s="224"/>
      <c r="IM1" s="224"/>
      <c r="IN1" s="224"/>
      <c r="IO1" s="224"/>
      <c r="IP1" s="224"/>
      <c r="IQ1" s="224"/>
      <c r="IR1" s="224"/>
      <c r="IS1" s="224"/>
      <c r="IT1" s="224"/>
      <c r="IU1" s="224"/>
      <c r="IV1" s="224"/>
    </row>
    <row r="2" spans="1:10" s="279" customFormat="1" ht="12" customHeight="1">
      <c r="A2" s="383" t="s">
        <v>247</v>
      </c>
      <c r="B2" s="384"/>
      <c r="C2" s="208" t="s">
        <v>250</v>
      </c>
      <c r="D2" s="278" t="s">
        <v>0</v>
      </c>
      <c r="E2" s="403" t="s">
        <v>193</v>
      </c>
      <c r="F2" s="403"/>
      <c r="G2" s="403" t="s">
        <v>194</v>
      </c>
      <c r="H2" s="403"/>
      <c r="I2" s="403" t="s">
        <v>251</v>
      </c>
      <c r="J2" s="403"/>
    </row>
    <row r="3" spans="1:10" ht="26.25" customHeight="1">
      <c r="A3" s="385" t="s">
        <v>230</v>
      </c>
      <c r="B3" s="386"/>
      <c r="C3" s="209" t="s">
        <v>249</v>
      </c>
      <c r="D3" s="210">
        <v>3</v>
      </c>
      <c r="E3" s="404" t="s">
        <v>115</v>
      </c>
      <c r="F3" s="404"/>
      <c r="G3" s="404" t="s">
        <v>195</v>
      </c>
      <c r="H3" s="404"/>
      <c r="I3" s="404" t="s">
        <v>248</v>
      </c>
      <c r="J3" s="404"/>
    </row>
    <row r="4" spans="1:10" ht="21" customHeight="1">
      <c r="A4" s="237"/>
      <c r="B4" s="237"/>
      <c r="C4" s="238"/>
      <c r="D4" s="396" t="s">
        <v>197</v>
      </c>
      <c r="E4" s="211" t="s">
        <v>211</v>
      </c>
      <c r="F4" s="212" t="s">
        <v>241</v>
      </c>
      <c r="G4" s="213">
        <v>1.2</v>
      </c>
      <c r="H4" s="397">
        <f>IF(F4="","",IF(F4="記録無",0,IF(VALUE(F4)&gt;26.4,0,INT(9.23076*(26.7-VALUE(F4))^1.835))))</f>
        <v>465</v>
      </c>
      <c r="I4" s="398"/>
      <c r="J4" s="211" t="s">
        <v>199</v>
      </c>
    </row>
    <row r="5" spans="1:11" ht="21" customHeight="1">
      <c r="A5" s="214"/>
      <c r="B5" s="215"/>
      <c r="C5" s="216"/>
      <c r="D5" s="396"/>
      <c r="E5" s="211" t="s">
        <v>202</v>
      </c>
      <c r="F5" s="399" t="s">
        <v>242</v>
      </c>
      <c r="G5" s="399"/>
      <c r="H5" s="397">
        <f>IF(F5="","",IF(F5="記録無",0,IF(VALUE(F5)&lt;0.76,0,INT(1.84523*(VALUE(F5)*100-75)^1.348))))</f>
        <v>512</v>
      </c>
      <c r="I5" s="398"/>
      <c r="J5" s="400">
        <f>SUM(H4:I7)</f>
        <v>1756</v>
      </c>
      <c r="K5" s="171" t="s">
        <v>201</v>
      </c>
    </row>
    <row r="6" spans="1:11" ht="21" customHeight="1">
      <c r="A6" s="214"/>
      <c r="B6" s="215"/>
      <c r="C6" s="216"/>
      <c r="D6" s="396"/>
      <c r="E6" s="211" t="s">
        <v>200</v>
      </c>
      <c r="F6" s="399" t="s">
        <v>212</v>
      </c>
      <c r="G6" s="399"/>
      <c r="H6" s="397">
        <f>IF(F6="","",IF(F6="記録無",0,IF(VALUE(F6)&lt;1.53,0,INT(56.0211*(VALUE(F6)-1.5)^1.05))))</f>
        <v>352</v>
      </c>
      <c r="I6" s="398"/>
      <c r="J6" s="401"/>
      <c r="K6" s="171" t="s">
        <v>231</v>
      </c>
    </row>
    <row r="7" spans="1:11" ht="21" customHeight="1">
      <c r="A7" s="214"/>
      <c r="B7" s="215"/>
      <c r="C7" s="216"/>
      <c r="D7" s="396"/>
      <c r="E7" s="211" t="s">
        <v>243</v>
      </c>
      <c r="F7" s="212" t="s">
        <v>244</v>
      </c>
      <c r="G7" s="212">
        <v>-2.1</v>
      </c>
      <c r="H7" s="397">
        <f>IF(F7="","",IF(F7="記録無",0,IF(VALUE(F7)&gt;42.08,0,INT(4.99087*(42.5-VALUE(F7))^1.81))))</f>
        <v>427</v>
      </c>
      <c r="I7" s="398"/>
      <c r="J7" s="402"/>
      <c r="K7" s="202"/>
    </row>
    <row r="8" spans="1:10" ht="12.75">
      <c r="A8" s="217"/>
      <c r="B8" s="217"/>
      <c r="C8" s="217"/>
      <c r="D8" s="217"/>
      <c r="E8" s="217"/>
      <c r="F8" s="217"/>
      <c r="G8" s="217"/>
      <c r="H8" s="217"/>
      <c r="I8" s="217"/>
      <c r="J8" s="217"/>
    </row>
    <row r="9" spans="1:256" ht="22.5" customHeight="1">
      <c r="A9" s="234"/>
      <c r="B9" s="235" t="s">
        <v>214</v>
      </c>
      <c r="C9" s="234"/>
      <c r="D9" s="234"/>
      <c r="E9" s="234"/>
      <c r="F9" s="234"/>
      <c r="G9" s="234"/>
      <c r="H9" s="234"/>
      <c r="I9" s="234"/>
      <c r="J9" s="259" t="s">
        <v>257</v>
      </c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4"/>
      <c r="DV9" s="234"/>
      <c r="DW9" s="234"/>
      <c r="DX9" s="234"/>
      <c r="DY9" s="234"/>
      <c r="DZ9" s="234"/>
      <c r="EA9" s="234"/>
      <c r="EB9" s="234"/>
      <c r="EC9" s="234"/>
      <c r="ED9" s="234"/>
      <c r="EE9" s="234"/>
      <c r="EF9" s="234"/>
      <c r="EG9" s="234"/>
      <c r="EH9" s="234"/>
      <c r="EI9" s="234"/>
      <c r="EJ9" s="234"/>
      <c r="EK9" s="234"/>
      <c r="EL9" s="234"/>
      <c r="EM9" s="234"/>
      <c r="EN9" s="234"/>
      <c r="EO9" s="234"/>
      <c r="EP9" s="234"/>
      <c r="EQ9" s="234"/>
      <c r="ER9" s="234"/>
      <c r="ES9" s="234"/>
      <c r="ET9" s="234"/>
      <c r="EU9" s="234"/>
      <c r="EV9" s="234"/>
      <c r="EW9" s="234"/>
      <c r="EX9" s="234"/>
      <c r="EY9" s="234"/>
      <c r="EZ9" s="234"/>
      <c r="FA9" s="234"/>
      <c r="FB9" s="234"/>
      <c r="FC9" s="234"/>
      <c r="FD9" s="234"/>
      <c r="FE9" s="234"/>
      <c r="FF9" s="234"/>
      <c r="FG9" s="234"/>
      <c r="FH9" s="234"/>
      <c r="FI9" s="234"/>
      <c r="FJ9" s="234"/>
      <c r="FK9" s="234"/>
      <c r="FL9" s="234"/>
      <c r="FM9" s="234"/>
      <c r="FN9" s="234"/>
      <c r="FO9" s="234"/>
      <c r="FP9" s="234"/>
      <c r="FQ9" s="234"/>
      <c r="FR9" s="234"/>
      <c r="FS9" s="234"/>
      <c r="FT9" s="234"/>
      <c r="FU9" s="234"/>
      <c r="FV9" s="234"/>
      <c r="FW9" s="234"/>
      <c r="FX9" s="234"/>
      <c r="FY9" s="234"/>
      <c r="FZ9" s="234"/>
      <c r="GA9" s="234"/>
      <c r="GB9" s="234"/>
      <c r="GC9" s="234"/>
      <c r="GD9" s="234"/>
      <c r="GE9" s="234"/>
      <c r="GF9" s="234"/>
      <c r="GG9" s="234"/>
      <c r="GH9" s="234"/>
      <c r="GI9" s="234"/>
      <c r="GJ9" s="234"/>
      <c r="GK9" s="234"/>
      <c r="GL9" s="234"/>
      <c r="GM9" s="234"/>
      <c r="GN9" s="234"/>
      <c r="GO9" s="234"/>
      <c r="GP9" s="234"/>
      <c r="GQ9" s="234"/>
      <c r="GR9" s="234"/>
      <c r="GS9" s="234"/>
      <c r="GT9" s="234"/>
      <c r="GU9" s="234"/>
      <c r="GV9" s="234"/>
      <c r="GW9" s="234"/>
      <c r="GX9" s="234"/>
      <c r="GY9" s="234"/>
      <c r="GZ9" s="234"/>
      <c r="HA9" s="234"/>
      <c r="HB9" s="234"/>
      <c r="HC9" s="234"/>
      <c r="HD9" s="234"/>
      <c r="HE9" s="234"/>
      <c r="HF9" s="234"/>
      <c r="HG9" s="234"/>
      <c r="HH9" s="234"/>
      <c r="HI9" s="234"/>
      <c r="HJ9" s="234"/>
      <c r="HK9" s="234"/>
      <c r="HL9" s="234"/>
      <c r="HM9" s="234"/>
      <c r="HN9" s="234"/>
      <c r="HO9" s="234"/>
      <c r="HP9" s="234"/>
      <c r="HQ9" s="234"/>
      <c r="HR9" s="234"/>
      <c r="HS9" s="234"/>
      <c r="HT9" s="234"/>
      <c r="HU9" s="234"/>
      <c r="HV9" s="234"/>
      <c r="HW9" s="234"/>
      <c r="HX9" s="234"/>
      <c r="HY9" s="234"/>
      <c r="HZ9" s="234"/>
      <c r="IA9" s="234"/>
      <c r="IB9" s="234"/>
      <c r="IC9" s="234"/>
      <c r="ID9" s="234"/>
      <c r="IE9" s="234"/>
      <c r="IF9" s="234"/>
      <c r="IG9" s="234"/>
      <c r="IH9" s="234"/>
      <c r="II9" s="234"/>
      <c r="IJ9" s="234"/>
      <c r="IK9" s="234"/>
      <c r="IL9" s="234"/>
      <c r="IM9" s="234"/>
      <c r="IN9" s="234"/>
      <c r="IO9" s="234"/>
      <c r="IP9" s="234"/>
      <c r="IQ9" s="234"/>
      <c r="IR9" s="234"/>
      <c r="IS9" s="234"/>
      <c r="IT9" s="234"/>
      <c r="IU9" s="234"/>
      <c r="IV9" s="234"/>
    </row>
    <row r="10" spans="1:256" s="279" customFormat="1" ht="12" customHeight="1">
      <c r="A10" s="427" t="s">
        <v>247</v>
      </c>
      <c r="B10" s="428"/>
      <c r="C10" s="252"/>
      <c r="D10" s="280" t="s">
        <v>0</v>
      </c>
      <c r="E10" s="433" t="s">
        <v>193</v>
      </c>
      <c r="F10" s="433"/>
      <c r="G10" s="433" t="s">
        <v>194</v>
      </c>
      <c r="H10" s="433"/>
      <c r="I10" s="433" t="s">
        <v>251</v>
      </c>
      <c r="J10" s="433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81"/>
      <c r="CQ10" s="281"/>
      <c r="CR10" s="281"/>
      <c r="CS10" s="281"/>
      <c r="CT10" s="281"/>
      <c r="CU10" s="281"/>
      <c r="CV10" s="281"/>
      <c r="CW10" s="281"/>
      <c r="CX10" s="281"/>
      <c r="CY10" s="281"/>
      <c r="CZ10" s="281"/>
      <c r="DA10" s="281"/>
      <c r="DB10" s="281"/>
      <c r="DC10" s="281"/>
      <c r="DD10" s="281"/>
      <c r="DE10" s="281"/>
      <c r="DF10" s="281"/>
      <c r="DG10" s="281"/>
      <c r="DH10" s="281"/>
      <c r="DI10" s="281"/>
      <c r="DJ10" s="281"/>
      <c r="DK10" s="281"/>
      <c r="DL10" s="281"/>
      <c r="DM10" s="281"/>
      <c r="DN10" s="281"/>
      <c r="DO10" s="281"/>
      <c r="DP10" s="281"/>
      <c r="DQ10" s="281"/>
      <c r="DR10" s="281"/>
      <c r="DS10" s="281"/>
      <c r="DT10" s="281"/>
      <c r="DU10" s="281"/>
      <c r="DV10" s="281"/>
      <c r="DW10" s="281"/>
      <c r="DX10" s="281"/>
      <c r="DY10" s="281"/>
      <c r="DZ10" s="281"/>
      <c r="EA10" s="281"/>
      <c r="EB10" s="281"/>
      <c r="EC10" s="281"/>
      <c r="ED10" s="281"/>
      <c r="EE10" s="281"/>
      <c r="EF10" s="281"/>
      <c r="EG10" s="281"/>
      <c r="EH10" s="281"/>
      <c r="EI10" s="281"/>
      <c r="EJ10" s="281"/>
      <c r="EK10" s="281"/>
      <c r="EL10" s="281"/>
      <c r="EM10" s="281"/>
      <c r="EN10" s="281"/>
      <c r="EO10" s="281"/>
      <c r="EP10" s="281"/>
      <c r="EQ10" s="281"/>
      <c r="ER10" s="281"/>
      <c r="ES10" s="281"/>
      <c r="ET10" s="281"/>
      <c r="EU10" s="281"/>
      <c r="EV10" s="281"/>
      <c r="EW10" s="281"/>
      <c r="EX10" s="281"/>
      <c r="EY10" s="281"/>
      <c r="EZ10" s="281"/>
      <c r="FA10" s="281"/>
      <c r="FB10" s="281"/>
      <c r="FC10" s="281"/>
      <c r="FD10" s="281"/>
      <c r="FE10" s="281"/>
      <c r="FF10" s="281"/>
      <c r="FG10" s="281"/>
      <c r="FH10" s="281"/>
      <c r="FI10" s="281"/>
      <c r="FJ10" s="281"/>
      <c r="FK10" s="281"/>
      <c r="FL10" s="281"/>
      <c r="FM10" s="281"/>
      <c r="FN10" s="281"/>
      <c r="FO10" s="281"/>
      <c r="FP10" s="281"/>
      <c r="FQ10" s="281"/>
      <c r="FR10" s="281"/>
      <c r="FS10" s="281"/>
      <c r="FT10" s="281"/>
      <c r="FU10" s="281"/>
      <c r="FV10" s="281"/>
      <c r="FW10" s="281"/>
      <c r="FX10" s="281"/>
      <c r="FY10" s="281"/>
      <c r="FZ10" s="281"/>
      <c r="GA10" s="281"/>
      <c r="GB10" s="281"/>
      <c r="GC10" s="281"/>
      <c r="GD10" s="281"/>
      <c r="GE10" s="281"/>
      <c r="GF10" s="281"/>
      <c r="GG10" s="281"/>
      <c r="GH10" s="281"/>
      <c r="GI10" s="281"/>
      <c r="GJ10" s="281"/>
      <c r="GK10" s="281"/>
      <c r="GL10" s="281"/>
      <c r="GM10" s="281"/>
      <c r="GN10" s="281"/>
      <c r="GO10" s="281"/>
      <c r="GP10" s="281"/>
      <c r="GQ10" s="281"/>
      <c r="GR10" s="281"/>
      <c r="GS10" s="281"/>
      <c r="GT10" s="281"/>
      <c r="GU10" s="281"/>
      <c r="GV10" s="281"/>
      <c r="GW10" s="281"/>
      <c r="GX10" s="281"/>
      <c r="GY10" s="281"/>
      <c r="GZ10" s="281"/>
      <c r="HA10" s="281"/>
      <c r="HB10" s="281"/>
      <c r="HC10" s="281"/>
      <c r="HD10" s="281"/>
      <c r="HE10" s="281"/>
      <c r="HF10" s="281"/>
      <c r="HG10" s="281"/>
      <c r="HH10" s="281"/>
      <c r="HI10" s="281"/>
      <c r="HJ10" s="281"/>
      <c r="HK10" s="281"/>
      <c r="HL10" s="281"/>
      <c r="HM10" s="281"/>
      <c r="HN10" s="281"/>
      <c r="HO10" s="281"/>
      <c r="HP10" s="281"/>
      <c r="HQ10" s="281"/>
      <c r="HR10" s="281"/>
      <c r="HS10" s="281"/>
      <c r="HT10" s="281"/>
      <c r="HU10" s="281"/>
      <c r="HV10" s="281"/>
      <c r="HW10" s="281"/>
      <c r="HX10" s="281"/>
      <c r="HY10" s="281"/>
      <c r="HZ10" s="281"/>
      <c r="IA10" s="281"/>
      <c r="IB10" s="281"/>
      <c r="IC10" s="281"/>
      <c r="ID10" s="281"/>
      <c r="IE10" s="281"/>
      <c r="IF10" s="281"/>
      <c r="IG10" s="281"/>
      <c r="IH10" s="281"/>
      <c r="II10" s="281"/>
      <c r="IJ10" s="281"/>
      <c r="IK10" s="281"/>
      <c r="IL10" s="281"/>
      <c r="IM10" s="281"/>
      <c r="IN10" s="281"/>
      <c r="IO10" s="281"/>
      <c r="IP10" s="281"/>
      <c r="IQ10" s="281"/>
      <c r="IR10" s="281"/>
      <c r="IS10" s="281"/>
      <c r="IT10" s="281"/>
      <c r="IU10" s="281"/>
      <c r="IV10" s="281"/>
    </row>
    <row r="11" spans="1:256" ht="26.25" customHeight="1">
      <c r="A11" s="429" t="s">
        <v>230</v>
      </c>
      <c r="B11" s="430"/>
      <c r="C11" s="253"/>
      <c r="D11" s="248"/>
      <c r="E11" s="434">
        <f>'様式１（女）'!$C$2</f>
        <v>0</v>
      </c>
      <c r="F11" s="434"/>
      <c r="G11" s="434">
        <f>'様式１（女）'!$F$2</f>
        <v>0</v>
      </c>
      <c r="H11" s="434"/>
      <c r="I11" s="435">
        <f>'様式１（女）'!$F$3</f>
        <v>0</v>
      </c>
      <c r="J11" s="434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73"/>
      <c r="EP11" s="173"/>
      <c r="EQ11" s="173"/>
      <c r="ER11" s="173"/>
      <c r="ES11" s="173"/>
      <c r="ET11" s="173"/>
      <c r="EU11" s="173"/>
      <c r="EV11" s="173"/>
      <c r="EW11" s="173"/>
      <c r="EX11" s="173"/>
      <c r="EY11" s="173"/>
      <c r="EZ11" s="173"/>
      <c r="FA11" s="173"/>
      <c r="FB11" s="173"/>
      <c r="FC11" s="173"/>
      <c r="FD11" s="173"/>
      <c r="FE11" s="173"/>
      <c r="FF11" s="173"/>
      <c r="FG11" s="173"/>
      <c r="FH11" s="173"/>
      <c r="FI11" s="173"/>
      <c r="FJ11" s="173"/>
      <c r="FK11" s="173"/>
      <c r="FL11" s="173"/>
      <c r="FM11" s="173"/>
      <c r="FN11" s="173"/>
      <c r="FO11" s="173"/>
      <c r="FP11" s="173"/>
      <c r="FQ11" s="173"/>
      <c r="FR11" s="173"/>
      <c r="FS11" s="173"/>
      <c r="FT11" s="173"/>
      <c r="FU11" s="173"/>
      <c r="FV11" s="173"/>
      <c r="FW11" s="173"/>
      <c r="FX11" s="173"/>
      <c r="FY11" s="173"/>
      <c r="FZ11" s="173"/>
      <c r="GA11" s="173"/>
      <c r="GB11" s="173"/>
      <c r="GC11" s="173"/>
      <c r="GD11" s="173"/>
      <c r="GE11" s="173"/>
      <c r="GF11" s="173"/>
      <c r="GG11" s="173"/>
      <c r="GH11" s="173"/>
      <c r="GI11" s="173"/>
      <c r="GJ11" s="173"/>
      <c r="GK11" s="173"/>
      <c r="GL11" s="173"/>
      <c r="GM11" s="173"/>
      <c r="GN11" s="173"/>
      <c r="GO11" s="173"/>
      <c r="GP11" s="173"/>
      <c r="GQ11" s="173"/>
      <c r="GR11" s="173"/>
      <c r="GS11" s="173"/>
      <c r="GT11" s="173"/>
      <c r="GU11" s="173"/>
      <c r="GV11" s="173"/>
      <c r="GW11" s="173"/>
      <c r="GX11" s="173"/>
      <c r="GY11" s="173"/>
      <c r="GZ11" s="173"/>
      <c r="HA11" s="173"/>
      <c r="HB11" s="173"/>
      <c r="HC11" s="173"/>
      <c r="HD11" s="173"/>
      <c r="HE11" s="173"/>
      <c r="HF11" s="173"/>
      <c r="HG11" s="173"/>
      <c r="HH11" s="173"/>
      <c r="HI11" s="173"/>
      <c r="HJ11" s="173"/>
      <c r="HK11" s="173"/>
      <c r="HL11" s="173"/>
      <c r="HM11" s="173"/>
      <c r="HN11" s="173"/>
      <c r="HO11" s="173"/>
      <c r="HP11" s="173"/>
      <c r="HQ11" s="173"/>
      <c r="HR11" s="173"/>
      <c r="HS11" s="173"/>
      <c r="HT11" s="173"/>
      <c r="HU11" s="173"/>
      <c r="HV11" s="173"/>
      <c r="HW11" s="173"/>
      <c r="HX11" s="173"/>
      <c r="HY11" s="173"/>
      <c r="HZ11" s="173"/>
      <c r="IA11" s="173"/>
      <c r="IB11" s="173"/>
      <c r="IC11" s="173"/>
      <c r="ID11" s="173"/>
      <c r="IE11" s="173"/>
      <c r="IF11" s="173"/>
      <c r="IG11" s="173"/>
      <c r="IH11" s="173"/>
      <c r="II11" s="173"/>
      <c r="IJ11" s="173"/>
      <c r="IK11" s="173"/>
      <c r="IL11" s="173"/>
      <c r="IM11" s="173"/>
      <c r="IN11" s="173"/>
      <c r="IO11" s="173"/>
      <c r="IP11" s="173"/>
      <c r="IQ11" s="173"/>
      <c r="IR11" s="173"/>
      <c r="IS11" s="173"/>
      <c r="IT11" s="173"/>
      <c r="IU11" s="173"/>
      <c r="IV11" s="173"/>
    </row>
    <row r="12" spans="1:256" ht="21" customHeight="1">
      <c r="A12" s="239"/>
      <c r="B12" s="239"/>
      <c r="C12" s="240"/>
      <c r="D12" s="431" t="s">
        <v>197</v>
      </c>
      <c r="E12" s="203" t="s">
        <v>245</v>
      </c>
      <c r="F12" s="254"/>
      <c r="G12" s="255"/>
      <c r="H12" s="374">
        <f>IF(F12="","",IF(F12="記録無",0,IF(VALUE(F12)&gt;26.4,0,INT(9.23076*(26.7-VALUE(F12))^1.835))))</f>
      </c>
      <c r="I12" s="375"/>
      <c r="J12" s="256" t="s">
        <v>199</v>
      </c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  <c r="DP12" s="173"/>
      <c r="DQ12" s="173"/>
      <c r="DR12" s="173"/>
      <c r="DS12" s="173"/>
      <c r="DT12" s="173"/>
      <c r="DU12" s="173"/>
      <c r="DV12" s="173"/>
      <c r="DW12" s="173"/>
      <c r="DX12" s="173"/>
      <c r="DY12" s="173"/>
      <c r="DZ12" s="173"/>
      <c r="EA12" s="173"/>
      <c r="EB12" s="173"/>
      <c r="EC12" s="173"/>
      <c r="ED12" s="173"/>
      <c r="EE12" s="173"/>
      <c r="EF12" s="173"/>
      <c r="EG12" s="173"/>
      <c r="EH12" s="173"/>
      <c r="EI12" s="173"/>
      <c r="EJ12" s="173"/>
      <c r="EK12" s="173"/>
      <c r="EL12" s="173"/>
      <c r="EM12" s="173"/>
      <c r="EN12" s="173"/>
      <c r="EO12" s="173"/>
      <c r="EP12" s="173"/>
      <c r="EQ12" s="173"/>
      <c r="ER12" s="173"/>
      <c r="ES12" s="173"/>
      <c r="ET12" s="173"/>
      <c r="EU12" s="173"/>
      <c r="EV12" s="173"/>
      <c r="EW12" s="173"/>
      <c r="EX12" s="173"/>
      <c r="EY12" s="173"/>
      <c r="EZ12" s="173"/>
      <c r="FA12" s="173"/>
      <c r="FB12" s="173"/>
      <c r="FC12" s="173"/>
      <c r="FD12" s="173"/>
      <c r="FE12" s="173"/>
      <c r="FF12" s="173"/>
      <c r="FG12" s="173"/>
      <c r="FH12" s="173"/>
      <c r="FI12" s="173"/>
      <c r="FJ12" s="173"/>
      <c r="FK12" s="173"/>
      <c r="FL12" s="173"/>
      <c r="FM12" s="173"/>
      <c r="FN12" s="173"/>
      <c r="FO12" s="173"/>
      <c r="FP12" s="173"/>
      <c r="FQ12" s="173"/>
      <c r="FR12" s="173"/>
      <c r="FS12" s="173"/>
      <c r="FT12" s="173"/>
      <c r="FU12" s="173"/>
      <c r="FV12" s="173"/>
      <c r="FW12" s="173"/>
      <c r="FX12" s="173"/>
      <c r="FY12" s="173"/>
      <c r="FZ12" s="173"/>
      <c r="GA12" s="173"/>
      <c r="GB12" s="173"/>
      <c r="GC12" s="173"/>
      <c r="GD12" s="173"/>
      <c r="GE12" s="173"/>
      <c r="GF12" s="173"/>
      <c r="GG12" s="173"/>
      <c r="GH12" s="173"/>
      <c r="GI12" s="173"/>
      <c r="GJ12" s="173"/>
      <c r="GK12" s="173"/>
      <c r="GL12" s="173"/>
      <c r="GM12" s="173"/>
      <c r="GN12" s="173"/>
      <c r="GO12" s="173"/>
      <c r="GP12" s="173"/>
      <c r="GQ12" s="173"/>
      <c r="GR12" s="173"/>
      <c r="GS12" s="173"/>
      <c r="GT12" s="173"/>
      <c r="GU12" s="173"/>
      <c r="GV12" s="173"/>
      <c r="GW12" s="173"/>
      <c r="GX12" s="173"/>
      <c r="GY12" s="173"/>
      <c r="GZ12" s="173"/>
      <c r="HA12" s="173"/>
      <c r="HB12" s="173"/>
      <c r="HC12" s="173"/>
      <c r="HD12" s="173"/>
      <c r="HE12" s="173"/>
      <c r="HF12" s="173"/>
      <c r="HG12" s="173"/>
      <c r="HH12" s="173"/>
      <c r="HI12" s="173"/>
      <c r="HJ12" s="173"/>
      <c r="HK12" s="173"/>
      <c r="HL12" s="173"/>
      <c r="HM12" s="173"/>
      <c r="HN12" s="173"/>
      <c r="HO12" s="173"/>
      <c r="HP12" s="173"/>
      <c r="HQ12" s="173"/>
      <c r="HR12" s="173"/>
      <c r="HS12" s="173"/>
      <c r="HT12" s="173"/>
      <c r="HU12" s="173"/>
      <c r="HV12" s="173"/>
      <c r="HW12" s="173"/>
      <c r="HX12" s="173"/>
      <c r="HY12" s="173"/>
      <c r="HZ12" s="173"/>
      <c r="IA12" s="173"/>
      <c r="IB12" s="173"/>
      <c r="IC12" s="173"/>
      <c r="ID12" s="173"/>
      <c r="IE12" s="173"/>
      <c r="IF12" s="173"/>
      <c r="IG12" s="173"/>
      <c r="IH12" s="173"/>
      <c r="II12" s="173"/>
      <c r="IJ12" s="173"/>
      <c r="IK12" s="173"/>
      <c r="IL12" s="173"/>
      <c r="IM12" s="173"/>
      <c r="IN12" s="173"/>
      <c r="IO12" s="173"/>
      <c r="IP12" s="173"/>
      <c r="IQ12" s="173"/>
      <c r="IR12" s="173"/>
      <c r="IS12" s="173"/>
      <c r="IT12" s="173"/>
      <c r="IU12" s="173"/>
      <c r="IV12" s="173"/>
    </row>
    <row r="13" spans="1:256" ht="21" customHeight="1">
      <c r="A13" s="204"/>
      <c r="B13" s="205"/>
      <c r="C13" s="206"/>
      <c r="D13" s="431"/>
      <c r="E13" s="203" t="s">
        <v>202</v>
      </c>
      <c r="F13" s="432"/>
      <c r="G13" s="432"/>
      <c r="H13" s="374">
        <f>IF(F13="","",IF(F13="記録無",0,IF(VALUE(F13)&lt;0.76,0,INT(1.84523*(VALUE(F13)*100-75)^1.348))))</f>
      </c>
      <c r="I13" s="375"/>
      <c r="J13" s="389">
        <f>SUM(H12:I15)</f>
        <v>0</v>
      </c>
      <c r="K13" s="173" t="s">
        <v>201</v>
      </c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3"/>
      <c r="FK13" s="173"/>
      <c r="FL13" s="173"/>
      <c r="FM13" s="173"/>
      <c r="FN13" s="173"/>
      <c r="FO13" s="173"/>
      <c r="FP13" s="173"/>
      <c r="FQ13" s="173"/>
      <c r="FR13" s="173"/>
      <c r="FS13" s="173"/>
      <c r="FT13" s="173"/>
      <c r="FU13" s="173"/>
      <c r="FV13" s="173"/>
      <c r="FW13" s="173"/>
      <c r="FX13" s="173"/>
      <c r="FY13" s="173"/>
      <c r="FZ13" s="173"/>
      <c r="GA13" s="173"/>
      <c r="GB13" s="173"/>
      <c r="GC13" s="173"/>
      <c r="GD13" s="173"/>
      <c r="GE13" s="173"/>
      <c r="GF13" s="173"/>
      <c r="GG13" s="173"/>
      <c r="GH13" s="173"/>
      <c r="GI13" s="173"/>
      <c r="GJ13" s="173"/>
      <c r="GK13" s="173"/>
      <c r="GL13" s="173"/>
      <c r="GM13" s="173"/>
      <c r="GN13" s="173"/>
      <c r="GO13" s="173"/>
      <c r="GP13" s="173"/>
      <c r="GQ13" s="173"/>
      <c r="GR13" s="173"/>
      <c r="GS13" s="173"/>
      <c r="GT13" s="173"/>
      <c r="GU13" s="173"/>
      <c r="GV13" s="173"/>
      <c r="GW13" s="173"/>
      <c r="GX13" s="173"/>
      <c r="GY13" s="173"/>
      <c r="GZ13" s="173"/>
      <c r="HA13" s="173"/>
      <c r="HB13" s="173"/>
      <c r="HC13" s="173"/>
      <c r="HD13" s="173"/>
      <c r="HE13" s="173"/>
      <c r="HF13" s="173"/>
      <c r="HG13" s="173"/>
      <c r="HH13" s="173"/>
      <c r="HI13" s="173"/>
      <c r="HJ13" s="173"/>
      <c r="HK13" s="173"/>
      <c r="HL13" s="173"/>
      <c r="HM13" s="173"/>
      <c r="HN13" s="173"/>
      <c r="HO13" s="173"/>
      <c r="HP13" s="173"/>
      <c r="HQ13" s="173"/>
      <c r="HR13" s="173"/>
      <c r="HS13" s="173"/>
      <c r="HT13" s="173"/>
      <c r="HU13" s="173"/>
      <c r="HV13" s="173"/>
      <c r="HW13" s="173"/>
      <c r="HX13" s="173"/>
      <c r="HY13" s="173"/>
      <c r="HZ13" s="173"/>
      <c r="IA13" s="173"/>
      <c r="IB13" s="173"/>
      <c r="IC13" s="173"/>
      <c r="ID13" s="173"/>
      <c r="IE13" s="173"/>
      <c r="IF13" s="173"/>
      <c r="IG13" s="173"/>
      <c r="IH13" s="173"/>
      <c r="II13" s="173"/>
      <c r="IJ13" s="173"/>
      <c r="IK13" s="173"/>
      <c r="IL13" s="173"/>
      <c r="IM13" s="173"/>
      <c r="IN13" s="173"/>
      <c r="IO13" s="173"/>
      <c r="IP13" s="173"/>
      <c r="IQ13" s="173"/>
      <c r="IR13" s="173"/>
      <c r="IS13" s="173"/>
      <c r="IT13" s="173"/>
      <c r="IU13" s="173"/>
      <c r="IV13" s="173"/>
    </row>
    <row r="14" spans="1:256" ht="21" customHeight="1">
      <c r="A14" s="204"/>
      <c r="B14" s="205"/>
      <c r="C14" s="206"/>
      <c r="D14" s="431"/>
      <c r="E14" s="203" t="s">
        <v>200</v>
      </c>
      <c r="F14" s="432"/>
      <c r="G14" s="432"/>
      <c r="H14" s="374">
        <f>IF(F14="","",IF(F14="記録無",0,IF(VALUE(F14)&lt;1.53,0,INT(56.0211*(VALUE(F14)-1.5)^1.05))))</f>
      </c>
      <c r="I14" s="375"/>
      <c r="J14" s="390"/>
      <c r="K14" s="173" t="s">
        <v>231</v>
      </c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73"/>
      <c r="FF14" s="173"/>
      <c r="FG14" s="173"/>
      <c r="FH14" s="173"/>
      <c r="FI14" s="173"/>
      <c r="FJ14" s="173"/>
      <c r="FK14" s="173"/>
      <c r="FL14" s="173"/>
      <c r="FM14" s="173"/>
      <c r="FN14" s="173"/>
      <c r="FO14" s="173"/>
      <c r="FP14" s="173"/>
      <c r="FQ14" s="173"/>
      <c r="FR14" s="173"/>
      <c r="FS14" s="173"/>
      <c r="FT14" s="173"/>
      <c r="FU14" s="173"/>
      <c r="FV14" s="173"/>
      <c r="FW14" s="173"/>
      <c r="FX14" s="173"/>
      <c r="FY14" s="173"/>
      <c r="FZ14" s="173"/>
      <c r="GA14" s="173"/>
      <c r="GB14" s="173"/>
      <c r="GC14" s="173"/>
      <c r="GD14" s="173"/>
      <c r="GE14" s="173"/>
      <c r="GF14" s="173"/>
      <c r="GG14" s="173"/>
      <c r="GH14" s="173"/>
      <c r="GI14" s="173"/>
      <c r="GJ14" s="173"/>
      <c r="GK14" s="173"/>
      <c r="GL14" s="173"/>
      <c r="GM14" s="173"/>
      <c r="GN14" s="173"/>
      <c r="GO14" s="173"/>
      <c r="GP14" s="173"/>
      <c r="GQ14" s="173"/>
      <c r="GR14" s="173"/>
      <c r="GS14" s="173"/>
      <c r="GT14" s="173"/>
      <c r="GU14" s="173"/>
      <c r="GV14" s="173"/>
      <c r="GW14" s="173"/>
      <c r="GX14" s="173"/>
      <c r="GY14" s="173"/>
      <c r="GZ14" s="173"/>
      <c r="HA14" s="173"/>
      <c r="HB14" s="173"/>
      <c r="HC14" s="173"/>
      <c r="HD14" s="173"/>
      <c r="HE14" s="173"/>
      <c r="HF14" s="173"/>
      <c r="HG14" s="173"/>
      <c r="HH14" s="173"/>
      <c r="HI14" s="173"/>
      <c r="HJ14" s="173"/>
      <c r="HK14" s="173"/>
      <c r="HL14" s="173"/>
      <c r="HM14" s="173"/>
      <c r="HN14" s="173"/>
      <c r="HO14" s="173"/>
      <c r="HP14" s="173"/>
      <c r="HQ14" s="173"/>
      <c r="HR14" s="173"/>
      <c r="HS14" s="173"/>
      <c r="HT14" s="173"/>
      <c r="HU14" s="173"/>
      <c r="HV14" s="173"/>
      <c r="HW14" s="173"/>
      <c r="HX14" s="173"/>
      <c r="HY14" s="173"/>
      <c r="HZ14" s="173"/>
      <c r="IA14" s="173"/>
      <c r="IB14" s="173"/>
      <c r="IC14" s="173"/>
      <c r="ID14" s="173"/>
      <c r="IE14" s="173"/>
      <c r="IF14" s="173"/>
      <c r="IG14" s="173"/>
      <c r="IH14" s="173"/>
      <c r="II14" s="173"/>
      <c r="IJ14" s="173"/>
      <c r="IK14" s="173"/>
      <c r="IL14" s="173"/>
      <c r="IM14" s="173"/>
      <c r="IN14" s="173"/>
      <c r="IO14" s="173"/>
      <c r="IP14" s="173"/>
      <c r="IQ14" s="173"/>
      <c r="IR14" s="173"/>
      <c r="IS14" s="173"/>
      <c r="IT14" s="173"/>
      <c r="IU14" s="173"/>
      <c r="IV14" s="173"/>
    </row>
    <row r="15" spans="1:256" ht="21" customHeight="1">
      <c r="A15" s="204"/>
      <c r="B15" s="205"/>
      <c r="C15" s="206"/>
      <c r="D15" s="431"/>
      <c r="E15" s="203" t="s">
        <v>246</v>
      </c>
      <c r="F15" s="254"/>
      <c r="G15" s="254"/>
      <c r="H15" s="374">
        <f>IF(F15="","",IF(F15="記録無",0,IF(VALUE(F15)&gt;42.08,0,INT(4.99087*(42.5-VALUE(F15))^1.81))))</f>
      </c>
      <c r="I15" s="375"/>
      <c r="J15" s="391"/>
      <c r="K15" s="236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</row>
    <row r="16" spans="1:256" ht="12.75">
      <c r="A16" s="207"/>
      <c r="B16" s="207"/>
      <c r="C16" s="207"/>
      <c r="D16" s="207"/>
      <c r="E16" s="207"/>
      <c r="F16" s="207"/>
      <c r="G16" s="207"/>
      <c r="H16" s="207"/>
      <c r="I16" s="207"/>
      <c r="J16" s="207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3"/>
      <c r="FF16" s="173"/>
      <c r="FG16" s="173"/>
      <c r="FH16" s="173"/>
      <c r="FI16" s="173"/>
      <c r="FJ16" s="173"/>
      <c r="FK16" s="173"/>
      <c r="FL16" s="173"/>
      <c r="FM16" s="173"/>
      <c r="FN16" s="173"/>
      <c r="FO16" s="173"/>
      <c r="FP16" s="173"/>
      <c r="FQ16" s="173"/>
      <c r="FR16" s="173"/>
      <c r="FS16" s="173"/>
      <c r="FT16" s="173"/>
      <c r="FU16" s="173"/>
      <c r="FV16" s="173"/>
      <c r="FW16" s="173"/>
      <c r="FX16" s="173"/>
      <c r="FY16" s="173"/>
      <c r="FZ16" s="173"/>
      <c r="GA16" s="173"/>
      <c r="GB16" s="173"/>
      <c r="GC16" s="173"/>
      <c r="GD16" s="173"/>
      <c r="GE16" s="173"/>
      <c r="GF16" s="173"/>
      <c r="GG16" s="173"/>
      <c r="GH16" s="173"/>
      <c r="GI16" s="173"/>
      <c r="GJ16" s="173"/>
      <c r="GK16" s="173"/>
      <c r="GL16" s="173"/>
      <c r="GM16" s="173"/>
      <c r="GN16" s="173"/>
      <c r="GO16" s="173"/>
      <c r="GP16" s="173"/>
      <c r="GQ16" s="173"/>
      <c r="GR16" s="173"/>
      <c r="GS16" s="173"/>
      <c r="GT16" s="173"/>
      <c r="GU16" s="173"/>
      <c r="GV16" s="173"/>
      <c r="GW16" s="173"/>
      <c r="GX16" s="173"/>
      <c r="GY16" s="173"/>
      <c r="GZ16" s="173"/>
      <c r="HA16" s="173"/>
      <c r="HB16" s="173"/>
      <c r="HC16" s="173"/>
      <c r="HD16" s="173"/>
      <c r="HE16" s="173"/>
      <c r="HF16" s="173"/>
      <c r="HG16" s="173"/>
      <c r="HH16" s="173"/>
      <c r="HI16" s="173"/>
      <c r="HJ16" s="173"/>
      <c r="HK16" s="173"/>
      <c r="HL16" s="173"/>
      <c r="HM16" s="173"/>
      <c r="HN16" s="173"/>
      <c r="HO16" s="173"/>
      <c r="HP16" s="173"/>
      <c r="HQ16" s="173"/>
      <c r="HR16" s="173"/>
      <c r="HS16" s="173"/>
      <c r="HT16" s="173"/>
      <c r="HU16" s="173"/>
      <c r="HV16" s="173"/>
      <c r="HW16" s="173"/>
      <c r="HX16" s="173"/>
      <c r="HY16" s="173"/>
      <c r="HZ16" s="173"/>
      <c r="IA16" s="173"/>
      <c r="IB16" s="173"/>
      <c r="IC16" s="173"/>
      <c r="ID16" s="173"/>
      <c r="IE16" s="173"/>
      <c r="IF16" s="173"/>
      <c r="IG16" s="173"/>
      <c r="IH16" s="173"/>
      <c r="II16" s="173"/>
      <c r="IJ16" s="173"/>
      <c r="IK16" s="173"/>
      <c r="IL16" s="173"/>
      <c r="IM16" s="173"/>
      <c r="IN16" s="173"/>
      <c r="IO16" s="173"/>
      <c r="IP16" s="173"/>
      <c r="IQ16" s="173"/>
      <c r="IR16" s="173"/>
      <c r="IS16" s="173"/>
      <c r="IT16" s="173"/>
      <c r="IU16" s="173"/>
      <c r="IV16" s="173"/>
    </row>
    <row r="17" spans="1:256" ht="22.5" customHeight="1">
      <c r="A17" s="234"/>
      <c r="B17" s="235" t="s">
        <v>214</v>
      </c>
      <c r="C17" s="234"/>
      <c r="D17" s="234"/>
      <c r="E17" s="234"/>
      <c r="F17" s="234"/>
      <c r="G17" s="234"/>
      <c r="H17" s="234"/>
      <c r="I17" s="234"/>
      <c r="J17" s="259" t="s">
        <v>257</v>
      </c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  <c r="CH17" s="234"/>
      <c r="CI17" s="234"/>
      <c r="CJ17" s="234"/>
      <c r="CK17" s="234"/>
      <c r="CL17" s="234"/>
      <c r="CM17" s="234"/>
      <c r="CN17" s="234"/>
      <c r="CO17" s="234"/>
      <c r="CP17" s="234"/>
      <c r="CQ17" s="234"/>
      <c r="CR17" s="234"/>
      <c r="CS17" s="234"/>
      <c r="CT17" s="234"/>
      <c r="CU17" s="234"/>
      <c r="CV17" s="234"/>
      <c r="CW17" s="234"/>
      <c r="CX17" s="234"/>
      <c r="CY17" s="234"/>
      <c r="CZ17" s="234"/>
      <c r="DA17" s="234"/>
      <c r="DB17" s="234"/>
      <c r="DC17" s="234"/>
      <c r="DD17" s="234"/>
      <c r="DE17" s="234"/>
      <c r="DF17" s="234"/>
      <c r="DG17" s="234"/>
      <c r="DH17" s="234"/>
      <c r="DI17" s="234"/>
      <c r="DJ17" s="234"/>
      <c r="DK17" s="234"/>
      <c r="DL17" s="234"/>
      <c r="DM17" s="234"/>
      <c r="DN17" s="234"/>
      <c r="DO17" s="234"/>
      <c r="DP17" s="234"/>
      <c r="DQ17" s="234"/>
      <c r="DR17" s="234"/>
      <c r="DS17" s="234"/>
      <c r="DT17" s="234"/>
      <c r="DU17" s="234"/>
      <c r="DV17" s="234"/>
      <c r="DW17" s="234"/>
      <c r="DX17" s="234"/>
      <c r="DY17" s="234"/>
      <c r="DZ17" s="234"/>
      <c r="EA17" s="234"/>
      <c r="EB17" s="234"/>
      <c r="EC17" s="234"/>
      <c r="ED17" s="234"/>
      <c r="EE17" s="234"/>
      <c r="EF17" s="234"/>
      <c r="EG17" s="234"/>
      <c r="EH17" s="234"/>
      <c r="EI17" s="234"/>
      <c r="EJ17" s="234"/>
      <c r="EK17" s="234"/>
      <c r="EL17" s="234"/>
      <c r="EM17" s="234"/>
      <c r="EN17" s="234"/>
      <c r="EO17" s="234"/>
      <c r="EP17" s="234"/>
      <c r="EQ17" s="234"/>
      <c r="ER17" s="234"/>
      <c r="ES17" s="234"/>
      <c r="ET17" s="234"/>
      <c r="EU17" s="234"/>
      <c r="EV17" s="234"/>
      <c r="EW17" s="234"/>
      <c r="EX17" s="234"/>
      <c r="EY17" s="234"/>
      <c r="EZ17" s="234"/>
      <c r="FA17" s="234"/>
      <c r="FB17" s="234"/>
      <c r="FC17" s="234"/>
      <c r="FD17" s="234"/>
      <c r="FE17" s="234"/>
      <c r="FF17" s="234"/>
      <c r="FG17" s="234"/>
      <c r="FH17" s="234"/>
      <c r="FI17" s="234"/>
      <c r="FJ17" s="234"/>
      <c r="FK17" s="234"/>
      <c r="FL17" s="234"/>
      <c r="FM17" s="234"/>
      <c r="FN17" s="234"/>
      <c r="FO17" s="234"/>
      <c r="FP17" s="234"/>
      <c r="FQ17" s="234"/>
      <c r="FR17" s="234"/>
      <c r="FS17" s="234"/>
      <c r="FT17" s="234"/>
      <c r="FU17" s="234"/>
      <c r="FV17" s="234"/>
      <c r="FW17" s="234"/>
      <c r="FX17" s="234"/>
      <c r="FY17" s="234"/>
      <c r="FZ17" s="234"/>
      <c r="GA17" s="234"/>
      <c r="GB17" s="234"/>
      <c r="GC17" s="234"/>
      <c r="GD17" s="234"/>
      <c r="GE17" s="234"/>
      <c r="GF17" s="234"/>
      <c r="GG17" s="234"/>
      <c r="GH17" s="234"/>
      <c r="GI17" s="234"/>
      <c r="GJ17" s="234"/>
      <c r="GK17" s="234"/>
      <c r="GL17" s="234"/>
      <c r="GM17" s="234"/>
      <c r="GN17" s="234"/>
      <c r="GO17" s="234"/>
      <c r="GP17" s="234"/>
      <c r="GQ17" s="234"/>
      <c r="GR17" s="234"/>
      <c r="GS17" s="234"/>
      <c r="GT17" s="234"/>
      <c r="GU17" s="234"/>
      <c r="GV17" s="234"/>
      <c r="GW17" s="234"/>
      <c r="GX17" s="234"/>
      <c r="GY17" s="234"/>
      <c r="GZ17" s="234"/>
      <c r="HA17" s="234"/>
      <c r="HB17" s="234"/>
      <c r="HC17" s="234"/>
      <c r="HD17" s="234"/>
      <c r="HE17" s="234"/>
      <c r="HF17" s="234"/>
      <c r="HG17" s="234"/>
      <c r="HH17" s="234"/>
      <c r="HI17" s="234"/>
      <c r="HJ17" s="234"/>
      <c r="HK17" s="234"/>
      <c r="HL17" s="234"/>
      <c r="HM17" s="234"/>
      <c r="HN17" s="234"/>
      <c r="HO17" s="234"/>
      <c r="HP17" s="234"/>
      <c r="HQ17" s="234"/>
      <c r="HR17" s="234"/>
      <c r="HS17" s="234"/>
      <c r="HT17" s="234"/>
      <c r="HU17" s="234"/>
      <c r="HV17" s="234"/>
      <c r="HW17" s="234"/>
      <c r="HX17" s="234"/>
      <c r="HY17" s="234"/>
      <c r="HZ17" s="234"/>
      <c r="IA17" s="234"/>
      <c r="IB17" s="234"/>
      <c r="IC17" s="234"/>
      <c r="ID17" s="234"/>
      <c r="IE17" s="234"/>
      <c r="IF17" s="234"/>
      <c r="IG17" s="234"/>
      <c r="IH17" s="234"/>
      <c r="II17" s="234"/>
      <c r="IJ17" s="234"/>
      <c r="IK17" s="234"/>
      <c r="IL17" s="234"/>
      <c r="IM17" s="234"/>
      <c r="IN17" s="234"/>
      <c r="IO17" s="234"/>
      <c r="IP17" s="234"/>
      <c r="IQ17" s="234"/>
      <c r="IR17" s="234"/>
      <c r="IS17" s="234"/>
      <c r="IT17" s="234"/>
      <c r="IU17" s="234"/>
      <c r="IV17" s="234"/>
    </row>
    <row r="18" spans="1:256" s="279" customFormat="1" ht="12" customHeight="1">
      <c r="A18" s="427" t="s">
        <v>247</v>
      </c>
      <c r="B18" s="428"/>
      <c r="C18" s="252"/>
      <c r="D18" s="280" t="s">
        <v>0</v>
      </c>
      <c r="E18" s="433" t="s">
        <v>193</v>
      </c>
      <c r="F18" s="433"/>
      <c r="G18" s="433" t="s">
        <v>194</v>
      </c>
      <c r="H18" s="433"/>
      <c r="I18" s="433" t="s">
        <v>251</v>
      </c>
      <c r="J18" s="433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1"/>
      <c r="BF18" s="281"/>
      <c r="BG18" s="281"/>
      <c r="BH18" s="281"/>
      <c r="BI18" s="281"/>
      <c r="BJ18" s="281"/>
      <c r="BK18" s="281"/>
      <c r="BL18" s="281"/>
      <c r="BM18" s="281"/>
      <c r="BN18" s="281"/>
      <c r="BO18" s="281"/>
      <c r="BP18" s="281"/>
      <c r="BQ18" s="281"/>
      <c r="BR18" s="281"/>
      <c r="BS18" s="281"/>
      <c r="BT18" s="281"/>
      <c r="BU18" s="281"/>
      <c r="BV18" s="281"/>
      <c r="BW18" s="281"/>
      <c r="BX18" s="281"/>
      <c r="BY18" s="281"/>
      <c r="BZ18" s="281"/>
      <c r="CA18" s="281"/>
      <c r="CB18" s="281"/>
      <c r="CC18" s="281"/>
      <c r="CD18" s="281"/>
      <c r="CE18" s="281"/>
      <c r="CF18" s="281"/>
      <c r="CG18" s="281"/>
      <c r="CH18" s="281"/>
      <c r="CI18" s="281"/>
      <c r="CJ18" s="281"/>
      <c r="CK18" s="281"/>
      <c r="CL18" s="281"/>
      <c r="CM18" s="281"/>
      <c r="CN18" s="281"/>
      <c r="CO18" s="281"/>
      <c r="CP18" s="281"/>
      <c r="CQ18" s="281"/>
      <c r="CR18" s="281"/>
      <c r="CS18" s="281"/>
      <c r="CT18" s="281"/>
      <c r="CU18" s="281"/>
      <c r="CV18" s="281"/>
      <c r="CW18" s="281"/>
      <c r="CX18" s="281"/>
      <c r="CY18" s="281"/>
      <c r="CZ18" s="281"/>
      <c r="DA18" s="281"/>
      <c r="DB18" s="281"/>
      <c r="DC18" s="281"/>
      <c r="DD18" s="281"/>
      <c r="DE18" s="281"/>
      <c r="DF18" s="281"/>
      <c r="DG18" s="281"/>
      <c r="DH18" s="281"/>
      <c r="DI18" s="281"/>
      <c r="DJ18" s="281"/>
      <c r="DK18" s="281"/>
      <c r="DL18" s="281"/>
      <c r="DM18" s="281"/>
      <c r="DN18" s="281"/>
      <c r="DO18" s="281"/>
      <c r="DP18" s="281"/>
      <c r="DQ18" s="281"/>
      <c r="DR18" s="281"/>
      <c r="DS18" s="281"/>
      <c r="DT18" s="281"/>
      <c r="DU18" s="281"/>
      <c r="DV18" s="281"/>
      <c r="DW18" s="281"/>
      <c r="DX18" s="281"/>
      <c r="DY18" s="281"/>
      <c r="DZ18" s="281"/>
      <c r="EA18" s="281"/>
      <c r="EB18" s="281"/>
      <c r="EC18" s="281"/>
      <c r="ED18" s="281"/>
      <c r="EE18" s="281"/>
      <c r="EF18" s="281"/>
      <c r="EG18" s="281"/>
      <c r="EH18" s="281"/>
      <c r="EI18" s="281"/>
      <c r="EJ18" s="281"/>
      <c r="EK18" s="281"/>
      <c r="EL18" s="281"/>
      <c r="EM18" s="281"/>
      <c r="EN18" s="281"/>
      <c r="EO18" s="281"/>
      <c r="EP18" s="281"/>
      <c r="EQ18" s="281"/>
      <c r="ER18" s="281"/>
      <c r="ES18" s="281"/>
      <c r="ET18" s="281"/>
      <c r="EU18" s="281"/>
      <c r="EV18" s="281"/>
      <c r="EW18" s="281"/>
      <c r="EX18" s="281"/>
      <c r="EY18" s="281"/>
      <c r="EZ18" s="281"/>
      <c r="FA18" s="281"/>
      <c r="FB18" s="281"/>
      <c r="FC18" s="281"/>
      <c r="FD18" s="281"/>
      <c r="FE18" s="281"/>
      <c r="FF18" s="281"/>
      <c r="FG18" s="281"/>
      <c r="FH18" s="281"/>
      <c r="FI18" s="281"/>
      <c r="FJ18" s="281"/>
      <c r="FK18" s="281"/>
      <c r="FL18" s="281"/>
      <c r="FM18" s="281"/>
      <c r="FN18" s="281"/>
      <c r="FO18" s="281"/>
      <c r="FP18" s="281"/>
      <c r="FQ18" s="281"/>
      <c r="FR18" s="281"/>
      <c r="FS18" s="281"/>
      <c r="FT18" s="281"/>
      <c r="FU18" s="281"/>
      <c r="FV18" s="281"/>
      <c r="FW18" s="281"/>
      <c r="FX18" s="281"/>
      <c r="FY18" s="281"/>
      <c r="FZ18" s="281"/>
      <c r="GA18" s="281"/>
      <c r="GB18" s="281"/>
      <c r="GC18" s="281"/>
      <c r="GD18" s="281"/>
      <c r="GE18" s="281"/>
      <c r="GF18" s="281"/>
      <c r="GG18" s="281"/>
      <c r="GH18" s="281"/>
      <c r="GI18" s="281"/>
      <c r="GJ18" s="281"/>
      <c r="GK18" s="281"/>
      <c r="GL18" s="281"/>
      <c r="GM18" s="281"/>
      <c r="GN18" s="281"/>
      <c r="GO18" s="281"/>
      <c r="GP18" s="281"/>
      <c r="GQ18" s="281"/>
      <c r="GR18" s="281"/>
      <c r="GS18" s="281"/>
      <c r="GT18" s="281"/>
      <c r="GU18" s="281"/>
      <c r="GV18" s="281"/>
      <c r="GW18" s="281"/>
      <c r="GX18" s="281"/>
      <c r="GY18" s="281"/>
      <c r="GZ18" s="281"/>
      <c r="HA18" s="281"/>
      <c r="HB18" s="281"/>
      <c r="HC18" s="281"/>
      <c r="HD18" s="281"/>
      <c r="HE18" s="281"/>
      <c r="HF18" s="281"/>
      <c r="HG18" s="281"/>
      <c r="HH18" s="281"/>
      <c r="HI18" s="281"/>
      <c r="HJ18" s="281"/>
      <c r="HK18" s="281"/>
      <c r="HL18" s="281"/>
      <c r="HM18" s="281"/>
      <c r="HN18" s="281"/>
      <c r="HO18" s="281"/>
      <c r="HP18" s="281"/>
      <c r="HQ18" s="281"/>
      <c r="HR18" s="281"/>
      <c r="HS18" s="281"/>
      <c r="HT18" s="281"/>
      <c r="HU18" s="281"/>
      <c r="HV18" s="281"/>
      <c r="HW18" s="281"/>
      <c r="HX18" s="281"/>
      <c r="HY18" s="281"/>
      <c r="HZ18" s="281"/>
      <c r="IA18" s="281"/>
      <c r="IB18" s="281"/>
      <c r="IC18" s="281"/>
      <c r="ID18" s="281"/>
      <c r="IE18" s="281"/>
      <c r="IF18" s="281"/>
      <c r="IG18" s="281"/>
      <c r="IH18" s="281"/>
      <c r="II18" s="281"/>
      <c r="IJ18" s="281"/>
      <c r="IK18" s="281"/>
      <c r="IL18" s="281"/>
      <c r="IM18" s="281"/>
      <c r="IN18" s="281"/>
      <c r="IO18" s="281"/>
      <c r="IP18" s="281"/>
      <c r="IQ18" s="281"/>
      <c r="IR18" s="281"/>
      <c r="IS18" s="281"/>
      <c r="IT18" s="281"/>
      <c r="IU18" s="281"/>
      <c r="IV18" s="281"/>
    </row>
    <row r="19" spans="1:256" ht="26.25" customHeight="1">
      <c r="A19" s="429" t="s">
        <v>230</v>
      </c>
      <c r="B19" s="430"/>
      <c r="C19" s="253"/>
      <c r="D19" s="248"/>
      <c r="E19" s="434">
        <f>'様式１（女）'!$C$2</f>
        <v>0</v>
      </c>
      <c r="F19" s="434"/>
      <c r="G19" s="434">
        <f>'様式１（女）'!$F$2</f>
        <v>0</v>
      </c>
      <c r="H19" s="434"/>
      <c r="I19" s="435">
        <f>'様式１（女）'!$F$3</f>
        <v>0</v>
      </c>
      <c r="J19" s="434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</row>
    <row r="20" spans="1:256" ht="21" customHeight="1">
      <c r="A20" s="239"/>
      <c r="B20" s="239"/>
      <c r="C20" s="240"/>
      <c r="D20" s="431" t="s">
        <v>197</v>
      </c>
      <c r="E20" s="203" t="s">
        <v>211</v>
      </c>
      <c r="F20" s="254"/>
      <c r="G20" s="255"/>
      <c r="H20" s="374">
        <f>IF(F20="","",IF(F20="記録無",0,IF(VALUE(F20)&gt;26.4,0,INT(9.23076*(26.7-VALUE(F20))^1.835))))</f>
      </c>
      <c r="I20" s="375"/>
      <c r="J20" s="256" t="s">
        <v>199</v>
      </c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3"/>
      <c r="FF20" s="173"/>
      <c r="FG20" s="173"/>
      <c r="FH20" s="173"/>
      <c r="FI20" s="173"/>
      <c r="FJ20" s="173"/>
      <c r="FK20" s="173"/>
      <c r="FL20" s="173"/>
      <c r="FM20" s="173"/>
      <c r="FN20" s="173"/>
      <c r="FO20" s="173"/>
      <c r="FP20" s="173"/>
      <c r="FQ20" s="173"/>
      <c r="FR20" s="173"/>
      <c r="FS20" s="173"/>
      <c r="FT20" s="173"/>
      <c r="FU20" s="173"/>
      <c r="FV20" s="173"/>
      <c r="FW20" s="173"/>
      <c r="FX20" s="173"/>
      <c r="FY20" s="173"/>
      <c r="FZ20" s="173"/>
      <c r="GA20" s="173"/>
      <c r="GB20" s="173"/>
      <c r="GC20" s="173"/>
      <c r="GD20" s="173"/>
      <c r="GE20" s="173"/>
      <c r="GF20" s="173"/>
      <c r="GG20" s="173"/>
      <c r="GH20" s="173"/>
      <c r="GI20" s="173"/>
      <c r="GJ20" s="173"/>
      <c r="GK20" s="173"/>
      <c r="GL20" s="173"/>
      <c r="GM20" s="173"/>
      <c r="GN20" s="173"/>
      <c r="GO20" s="173"/>
      <c r="GP20" s="173"/>
      <c r="GQ20" s="173"/>
      <c r="GR20" s="173"/>
      <c r="GS20" s="173"/>
      <c r="GT20" s="173"/>
      <c r="GU20" s="173"/>
      <c r="GV20" s="173"/>
      <c r="GW20" s="173"/>
      <c r="GX20" s="173"/>
      <c r="GY20" s="173"/>
      <c r="GZ20" s="173"/>
      <c r="HA20" s="173"/>
      <c r="HB20" s="173"/>
      <c r="HC20" s="173"/>
      <c r="HD20" s="173"/>
      <c r="HE20" s="173"/>
      <c r="HF20" s="173"/>
      <c r="HG20" s="173"/>
      <c r="HH20" s="173"/>
      <c r="HI20" s="173"/>
      <c r="HJ20" s="173"/>
      <c r="HK20" s="173"/>
      <c r="HL20" s="173"/>
      <c r="HM20" s="173"/>
      <c r="HN20" s="173"/>
      <c r="HO20" s="173"/>
      <c r="HP20" s="173"/>
      <c r="HQ20" s="173"/>
      <c r="HR20" s="173"/>
      <c r="HS20" s="173"/>
      <c r="HT20" s="173"/>
      <c r="HU20" s="173"/>
      <c r="HV20" s="173"/>
      <c r="HW20" s="173"/>
      <c r="HX20" s="173"/>
      <c r="HY20" s="173"/>
      <c r="HZ20" s="173"/>
      <c r="IA20" s="173"/>
      <c r="IB20" s="173"/>
      <c r="IC20" s="173"/>
      <c r="ID20" s="173"/>
      <c r="IE20" s="173"/>
      <c r="IF20" s="173"/>
      <c r="IG20" s="173"/>
      <c r="IH20" s="173"/>
      <c r="II20" s="173"/>
      <c r="IJ20" s="173"/>
      <c r="IK20" s="173"/>
      <c r="IL20" s="173"/>
      <c r="IM20" s="173"/>
      <c r="IN20" s="173"/>
      <c r="IO20" s="173"/>
      <c r="IP20" s="173"/>
      <c r="IQ20" s="173"/>
      <c r="IR20" s="173"/>
      <c r="IS20" s="173"/>
      <c r="IT20" s="173"/>
      <c r="IU20" s="173"/>
      <c r="IV20" s="173"/>
    </row>
    <row r="21" spans="1:256" ht="21" customHeight="1">
      <c r="A21" s="204"/>
      <c r="B21" s="205"/>
      <c r="C21" s="206"/>
      <c r="D21" s="431"/>
      <c r="E21" s="203" t="s">
        <v>202</v>
      </c>
      <c r="F21" s="432"/>
      <c r="G21" s="432"/>
      <c r="H21" s="374">
        <f>IF(F21="","",IF(F21="記録無",0,IF(VALUE(F21)&lt;0.76,0,INT(1.84523*(VALUE(F21)*100-75)^1.348))))</f>
      </c>
      <c r="I21" s="375"/>
      <c r="J21" s="389">
        <f>SUM(H20:I23)</f>
        <v>0</v>
      </c>
      <c r="K21" s="173" t="s">
        <v>201</v>
      </c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R21" s="173"/>
      <c r="ES21" s="173"/>
      <c r="ET21" s="173"/>
      <c r="EU21" s="173"/>
      <c r="EV21" s="173"/>
      <c r="EW21" s="173"/>
      <c r="EX21" s="173"/>
      <c r="EY21" s="173"/>
      <c r="EZ21" s="173"/>
      <c r="FA21" s="173"/>
      <c r="FB21" s="173"/>
      <c r="FC21" s="173"/>
      <c r="FD21" s="173"/>
      <c r="FE21" s="173"/>
      <c r="FF21" s="173"/>
      <c r="FG21" s="173"/>
      <c r="FH21" s="173"/>
      <c r="FI21" s="173"/>
      <c r="FJ21" s="173"/>
      <c r="FK21" s="173"/>
      <c r="FL21" s="173"/>
      <c r="FM21" s="173"/>
      <c r="FN21" s="173"/>
      <c r="FO21" s="173"/>
      <c r="FP21" s="173"/>
      <c r="FQ21" s="173"/>
      <c r="FR21" s="173"/>
      <c r="FS21" s="173"/>
      <c r="FT21" s="173"/>
      <c r="FU21" s="173"/>
      <c r="FV21" s="173"/>
      <c r="FW21" s="173"/>
      <c r="FX21" s="173"/>
      <c r="FY21" s="173"/>
      <c r="FZ21" s="173"/>
      <c r="GA21" s="173"/>
      <c r="GB21" s="173"/>
      <c r="GC21" s="173"/>
      <c r="GD21" s="173"/>
      <c r="GE21" s="173"/>
      <c r="GF21" s="173"/>
      <c r="GG21" s="173"/>
      <c r="GH21" s="173"/>
      <c r="GI21" s="173"/>
      <c r="GJ21" s="173"/>
      <c r="GK21" s="173"/>
      <c r="GL21" s="173"/>
      <c r="GM21" s="173"/>
      <c r="GN21" s="173"/>
      <c r="GO21" s="173"/>
      <c r="GP21" s="173"/>
      <c r="GQ21" s="173"/>
      <c r="GR21" s="173"/>
      <c r="GS21" s="173"/>
      <c r="GT21" s="173"/>
      <c r="GU21" s="173"/>
      <c r="GV21" s="173"/>
      <c r="GW21" s="173"/>
      <c r="GX21" s="173"/>
      <c r="GY21" s="173"/>
      <c r="GZ21" s="173"/>
      <c r="HA21" s="173"/>
      <c r="HB21" s="173"/>
      <c r="HC21" s="173"/>
      <c r="HD21" s="173"/>
      <c r="HE21" s="173"/>
      <c r="HF21" s="173"/>
      <c r="HG21" s="173"/>
      <c r="HH21" s="173"/>
      <c r="HI21" s="173"/>
      <c r="HJ21" s="173"/>
      <c r="HK21" s="173"/>
      <c r="HL21" s="173"/>
      <c r="HM21" s="173"/>
      <c r="HN21" s="173"/>
      <c r="HO21" s="173"/>
      <c r="HP21" s="173"/>
      <c r="HQ21" s="173"/>
      <c r="HR21" s="173"/>
      <c r="HS21" s="173"/>
      <c r="HT21" s="173"/>
      <c r="HU21" s="173"/>
      <c r="HV21" s="173"/>
      <c r="HW21" s="173"/>
      <c r="HX21" s="173"/>
      <c r="HY21" s="173"/>
      <c r="HZ21" s="173"/>
      <c r="IA21" s="173"/>
      <c r="IB21" s="173"/>
      <c r="IC21" s="173"/>
      <c r="ID21" s="173"/>
      <c r="IE21" s="173"/>
      <c r="IF21" s="173"/>
      <c r="IG21" s="173"/>
      <c r="IH21" s="173"/>
      <c r="II21" s="173"/>
      <c r="IJ21" s="173"/>
      <c r="IK21" s="173"/>
      <c r="IL21" s="173"/>
      <c r="IM21" s="173"/>
      <c r="IN21" s="173"/>
      <c r="IO21" s="173"/>
      <c r="IP21" s="173"/>
      <c r="IQ21" s="173"/>
      <c r="IR21" s="173"/>
      <c r="IS21" s="173"/>
      <c r="IT21" s="173"/>
      <c r="IU21" s="173"/>
      <c r="IV21" s="173"/>
    </row>
    <row r="22" spans="1:256" ht="21" customHeight="1">
      <c r="A22" s="204"/>
      <c r="B22" s="205"/>
      <c r="C22" s="206"/>
      <c r="D22" s="431"/>
      <c r="E22" s="203" t="s">
        <v>200</v>
      </c>
      <c r="F22" s="432"/>
      <c r="G22" s="432"/>
      <c r="H22" s="374">
        <f>IF(F22="","",IF(F22="記録無",0,IF(VALUE(F22)&lt;1.53,0,INT(56.0211*(VALUE(F22)-1.5)^1.05))))</f>
      </c>
      <c r="I22" s="375"/>
      <c r="J22" s="390"/>
      <c r="K22" s="173" t="s">
        <v>231</v>
      </c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DW22" s="173"/>
      <c r="DX22" s="173"/>
      <c r="DY22" s="173"/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73"/>
      <c r="EL22" s="173"/>
      <c r="EM22" s="173"/>
      <c r="EN22" s="173"/>
      <c r="EO22" s="173"/>
      <c r="EP22" s="173"/>
      <c r="EQ22" s="173"/>
      <c r="ER22" s="173"/>
      <c r="ES22" s="173"/>
      <c r="ET22" s="173"/>
      <c r="EU22" s="173"/>
      <c r="EV22" s="173"/>
      <c r="EW22" s="173"/>
      <c r="EX22" s="173"/>
      <c r="EY22" s="173"/>
      <c r="EZ22" s="173"/>
      <c r="FA22" s="173"/>
      <c r="FB22" s="173"/>
      <c r="FC22" s="173"/>
      <c r="FD22" s="173"/>
      <c r="FE22" s="173"/>
      <c r="FF22" s="173"/>
      <c r="FG22" s="173"/>
      <c r="FH22" s="173"/>
      <c r="FI22" s="173"/>
      <c r="FJ22" s="173"/>
      <c r="FK22" s="173"/>
      <c r="FL22" s="173"/>
      <c r="FM22" s="173"/>
      <c r="FN22" s="173"/>
      <c r="FO22" s="173"/>
      <c r="FP22" s="173"/>
      <c r="FQ22" s="173"/>
      <c r="FR22" s="173"/>
      <c r="FS22" s="173"/>
      <c r="FT22" s="173"/>
      <c r="FU22" s="173"/>
      <c r="FV22" s="173"/>
      <c r="FW22" s="173"/>
      <c r="FX22" s="173"/>
      <c r="FY22" s="173"/>
      <c r="FZ22" s="173"/>
      <c r="GA22" s="173"/>
      <c r="GB22" s="173"/>
      <c r="GC22" s="173"/>
      <c r="GD22" s="173"/>
      <c r="GE22" s="173"/>
      <c r="GF22" s="173"/>
      <c r="GG22" s="173"/>
      <c r="GH22" s="173"/>
      <c r="GI22" s="173"/>
      <c r="GJ22" s="173"/>
      <c r="GK22" s="173"/>
      <c r="GL22" s="173"/>
      <c r="GM22" s="173"/>
      <c r="GN22" s="173"/>
      <c r="GO22" s="173"/>
      <c r="GP22" s="173"/>
      <c r="GQ22" s="173"/>
      <c r="GR22" s="173"/>
      <c r="GS22" s="173"/>
      <c r="GT22" s="173"/>
      <c r="GU22" s="173"/>
      <c r="GV22" s="173"/>
      <c r="GW22" s="173"/>
      <c r="GX22" s="173"/>
      <c r="GY22" s="173"/>
      <c r="GZ22" s="173"/>
      <c r="HA22" s="173"/>
      <c r="HB22" s="173"/>
      <c r="HC22" s="173"/>
      <c r="HD22" s="173"/>
      <c r="HE22" s="173"/>
      <c r="HF22" s="173"/>
      <c r="HG22" s="173"/>
      <c r="HH22" s="173"/>
      <c r="HI22" s="173"/>
      <c r="HJ22" s="173"/>
      <c r="HK22" s="173"/>
      <c r="HL22" s="173"/>
      <c r="HM22" s="173"/>
      <c r="HN22" s="173"/>
      <c r="HO22" s="173"/>
      <c r="HP22" s="173"/>
      <c r="HQ22" s="173"/>
      <c r="HR22" s="173"/>
      <c r="HS22" s="173"/>
      <c r="HT22" s="173"/>
      <c r="HU22" s="173"/>
      <c r="HV22" s="173"/>
      <c r="HW22" s="173"/>
      <c r="HX22" s="173"/>
      <c r="HY22" s="173"/>
      <c r="HZ22" s="173"/>
      <c r="IA22" s="173"/>
      <c r="IB22" s="173"/>
      <c r="IC22" s="173"/>
      <c r="ID22" s="173"/>
      <c r="IE22" s="173"/>
      <c r="IF22" s="173"/>
      <c r="IG22" s="173"/>
      <c r="IH22" s="173"/>
      <c r="II22" s="173"/>
      <c r="IJ22" s="173"/>
      <c r="IK22" s="173"/>
      <c r="IL22" s="173"/>
      <c r="IM22" s="173"/>
      <c r="IN22" s="173"/>
      <c r="IO22" s="173"/>
      <c r="IP22" s="173"/>
      <c r="IQ22" s="173"/>
      <c r="IR22" s="173"/>
      <c r="IS22" s="173"/>
      <c r="IT22" s="173"/>
      <c r="IU22" s="173"/>
      <c r="IV22" s="173"/>
    </row>
    <row r="23" spans="1:256" ht="21" customHeight="1">
      <c r="A23" s="204"/>
      <c r="B23" s="205"/>
      <c r="C23" s="206"/>
      <c r="D23" s="431"/>
      <c r="E23" s="203" t="s">
        <v>246</v>
      </c>
      <c r="F23" s="254"/>
      <c r="G23" s="254"/>
      <c r="H23" s="374">
        <f>IF(F23="","",IF(F23="記録無",0,IF(VALUE(F23)&gt;42.08,0,INT(4.99087*(42.5-VALUE(F23))^1.81))))</f>
      </c>
      <c r="I23" s="375"/>
      <c r="J23" s="391"/>
      <c r="K23" s="236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3"/>
      <c r="FF23" s="173"/>
      <c r="FG23" s="173"/>
      <c r="FH23" s="173"/>
      <c r="FI23" s="173"/>
      <c r="FJ23" s="173"/>
      <c r="FK23" s="173"/>
      <c r="FL23" s="173"/>
      <c r="FM23" s="173"/>
      <c r="FN23" s="173"/>
      <c r="FO23" s="173"/>
      <c r="FP23" s="173"/>
      <c r="FQ23" s="173"/>
      <c r="FR23" s="173"/>
      <c r="FS23" s="173"/>
      <c r="FT23" s="173"/>
      <c r="FU23" s="173"/>
      <c r="FV23" s="173"/>
      <c r="FW23" s="173"/>
      <c r="FX23" s="173"/>
      <c r="FY23" s="173"/>
      <c r="FZ23" s="173"/>
      <c r="GA23" s="173"/>
      <c r="GB23" s="173"/>
      <c r="GC23" s="173"/>
      <c r="GD23" s="173"/>
      <c r="GE23" s="173"/>
      <c r="GF23" s="173"/>
      <c r="GG23" s="173"/>
      <c r="GH23" s="173"/>
      <c r="GI23" s="173"/>
      <c r="GJ23" s="173"/>
      <c r="GK23" s="173"/>
      <c r="GL23" s="173"/>
      <c r="GM23" s="173"/>
      <c r="GN23" s="173"/>
      <c r="GO23" s="173"/>
      <c r="GP23" s="173"/>
      <c r="GQ23" s="173"/>
      <c r="GR23" s="173"/>
      <c r="GS23" s="173"/>
      <c r="GT23" s="173"/>
      <c r="GU23" s="173"/>
      <c r="GV23" s="173"/>
      <c r="GW23" s="173"/>
      <c r="GX23" s="173"/>
      <c r="GY23" s="173"/>
      <c r="GZ23" s="173"/>
      <c r="HA23" s="173"/>
      <c r="HB23" s="173"/>
      <c r="HC23" s="173"/>
      <c r="HD23" s="173"/>
      <c r="HE23" s="173"/>
      <c r="HF23" s="173"/>
      <c r="HG23" s="173"/>
      <c r="HH23" s="173"/>
      <c r="HI23" s="173"/>
      <c r="HJ23" s="173"/>
      <c r="HK23" s="173"/>
      <c r="HL23" s="173"/>
      <c r="HM23" s="173"/>
      <c r="HN23" s="173"/>
      <c r="HO23" s="173"/>
      <c r="HP23" s="173"/>
      <c r="HQ23" s="173"/>
      <c r="HR23" s="173"/>
      <c r="HS23" s="173"/>
      <c r="HT23" s="173"/>
      <c r="HU23" s="173"/>
      <c r="HV23" s="173"/>
      <c r="HW23" s="173"/>
      <c r="HX23" s="173"/>
      <c r="HY23" s="173"/>
      <c r="HZ23" s="173"/>
      <c r="IA23" s="173"/>
      <c r="IB23" s="173"/>
      <c r="IC23" s="173"/>
      <c r="ID23" s="173"/>
      <c r="IE23" s="173"/>
      <c r="IF23" s="173"/>
      <c r="IG23" s="173"/>
      <c r="IH23" s="173"/>
      <c r="II23" s="173"/>
      <c r="IJ23" s="173"/>
      <c r="IK23" s="173"/>
      <c r="IL23" s="173"/>
      <c r="IM23" s="173"/>
      <c r="IN23" s="173"/>
      <c r="IO23" s="173"/>
      <c r="IP23" s="173"/>
      <c r="IQ23" s="173"/>
      <c r="IR23" s="173"/>
      <c r="IS23" s="173"/>
      <c r="IT23" s="173"/>
      <c r="IU23" s="173"/>
      <c r="IV23" s="173"/>
    </row>
    <row r="24" spans="1:256" ht="12.75">
      <c r="A24" s="207"/>
      <c r="B24" s="207"/>
      <c r="C24" s="207"/>
      <c r="D24" s="207"/>
      <c r="E24" s="207"/>
      <c r="F24" s="207"/>
      <c r="G24" s="207"/>
      <c r="H24" s="207"/>
      <c r="I24" s="207"/>
      <c r="J24" s="207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3"/>
      <c r="DA24" s="173"/>
      <c r="DB24" s="173"/>
      <c r="DC24" s="173"/>
      <c r="DD24" s="173"/>
      <c r="DE24" s="173"/>
      <c r="DF24" s="173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  <c r="DQ24" s="173"/>
      <c r="DR24" s="173"/>
      <c r="DS24" s="173"/>
      <c r="DT24" s="173"/>
      <c r="DU24" s="173"/>
      <c r="DV24" s="173"/>
      <c r="DW24" s="173"/>
      <c r="DX24" s="173"/>
      <c r="DY24" s="173"/>
      <c r="DZ24" s="173"/>
      <c r="EA24" s="173"/>
      <c r="EB24" s="173"/>
      <c r="EC24" s="173"/>
      <c r="ED24" s="173"/>
      <c r="EE24" s="173"/>
      <c r="EF24" s="173"/>
      <c r="EG24" s="173"/>
      <c r="EH24" s="173"/>
      <c r="EI24" s="173"/>
      <c r="EJ24" s="173"/>
      <c r="EK24" s="173"/>
      <c r="EL24" s="173"/>
      <c r="EM24" s="173"/>
      <c r="EN24" s="173"/>
      <c r="EO24" s="173"/>
      <c r="EP24" s="173"/>
      <c r="EQ24" s="173"/>
      <c r="ER24" s="173"/>
      <c r="ES24" s="173"/>
      <c r="ET24" s="173"/>
      <c r="EU24" s="173"/>
      <c r="EV24" s="173"/>
      <c r="EW24" s="173"/>
      <c r="EX24" s="173"/>
      <c r="EY24" s="173"/>
      <c r="EZ24" s="173"/>
      <c r="FA24" s="173"/>
      <c r="FB24" s="173"/>
      <c r="FC24" s="173"/>
      <c r="FD24" s="173"/>
      <c r="FE24" s="173"/>
      <c r="FF24" s="173"/>
      <c r="FG24" s="173"/>
      <c r="FH24" s="173"/>
      <c r="FI24" s="173"/>
      <c r="FJ24" s="173"/>
      <c r="FK24" s="173"/>
      <c r="FL24" s="173"/>
      <c r="FM24" s="173"/>
      <c r="FN24" s="173"/>
      <c r="FO24" s="173"/>
      <c r="FP24" s="173"/>
      <c r="FQ24" s="173"/>
      <c r="FR24" s="173"/>
      <c r="FS24" s="173"/>
      <c r="FT24" s="173"/>
      <c r="FU24" s="173"/>
      <c r="FV24" s="173"/>
      <c r="FW24" s="173"/>
      <c r="FX24" s="173"/>
      <c r="FY24" s="173"/>
      <c r="FZ24" s="173"/>
      <c r="GA24" s="173"/>
      <c r="GB24" s="173"/>
      <c r="GC24" s="173"/>
      <c r="GD24" s="173"/>
      <c r="GE24" s="173"/>
      <c r="GF24" s="173"/>
      <c r="GG24" s="173"/>
      <c r="GH24" s="173"/>
      <c r="GI24" s="173"/>
      <c r="GJ24" s="173"/>
      <c r="GK24" s="173"/>
      <c r="GL24" s="173"/>
      <c r="GM24" s="173"/>
      <c r="GN24" s="173"/>
      <c r="GO24" s="173"/>
      <c r="GP24" s="173"/>
      <c r="GQ24" s="173"/>
      <c r="GR24" s="173"/>
      <c r="GS24" s="173"/>
      <c r="GT24" s="173"/>
      <c r="GU24" s="173"/>
      <c r="GV24" s="173"/>
      <c r="GW24" s="173"/>
      <c r="GX24" s="173"/>
      <c r="GY24" s="173"/>
      <c r="GZ24" s="173"/>
      <c r="HA24" s="173"/>
      <c r="HB24" s="173"/>
      <c r="HC24" s="173"/>
      <c r="HD24" s="173"/>
      <c r="HE24" s="173"/>
      <c r="HF24" s="173"/>
      <c r="HG24" s="173"/>
      <c r="HH24" s="173"/>
      <c r="HI24" s="173"/>
      <c r="HJ24" s="173"/>
      <c r="HK24" s="173"/>
      <c r="HL24" s="173"/>
      <c r="HM24" s="173"/>
      <c r="HN24" s="173"/>
      <c r="HO24" s="173"/>
      <c r="HP24" s="173"/>
      <c r="HQ24" s="173"/>
      <c r="HR24" s="173"/>
      <c r="HS24" s="173"/>
      <c r="HT24" s="173"/>
      <c r="HU24" s="173"/>
      <c r="HV24" s="173"/>
      <c r="HW24" s="173"/>
      <c r="HX24" s="173"/>
      <c r="HY24" s="173"/>
      <c r="HZ24" s="173"/>
      <c r="IA24" s="173"/>
      <c r="IB24" s="173"/>
      <c r="IC24" s="173"/>
      <c r="ID24" s="173"/>
      <c r="IE24" s="173"/>
      <c r="IF24" s="173"/>
      <c r="IG24" s="173"/>
      <c r="IH24" s="173"/>
      <c r="II24" s="173"/>
      <c r="IJ24" s="173"/>
      <c r="IK24" s="173"/>
      <c r="IL24" s="173"/>
      <c r="IM24" s="173"/>
      <c r="IN24" s="173"/>
      <c r="IO24" s="173"/>
      <c r="IP24" s="173"/>
      <c r="IQ24" s="173"/>
      <c r="IR24" s="173"/>
      <c r="IS24" s="173"/>
      <c r="IT24" s="173"/>
      <c r="IU24" s="173"/>
      <c r="IV24" s="173"/>
    </row>
    <row r="25" spans="1:256" ht="22.5" customHeight="1">
      <c r="A25" s="234"/>
      <c r="B25" s="235" t="s">
        <v>214</v>
      </c>
      <c r="C25" s="234"/>
      <c r="D25" s="234"/>
      <c r="E25" s="234"/>
      <c r="F25" s="234"/>
      <c r="G25" s="234"/>
      <c r="H25" s="234"/>
      <c r="I25" s="234"/>
      <c r="J25" s="259" t="s">
        <v>257</v>
      </c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4"/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/>
      <c r="DE25" s="234"/>
      <c r="DF25" s="234"/>
      <c r="DG25" s="234"/>
      <c r="DH25" s="234"/>
      <c r="DI25" s="234"/>
      <c r="DJ25" s="234"/>
      <c r="DK25" s="234"/>
      <c r="DL25" s="234"/>
      <c r="DM25" s="234"/>
      <c r="DN25" s="234"/>
      <c r="DO25" s="234"/>
      <c r="DP25" s="234"/>
      <c r="DQ25" s="234"/>
      <c r="DR25" s="234"/>
      <c r="DS25" s="234"/>
      <c r="DT25" s="234"/>
      <c r="DU25" s="234"/>
      <c r="DV25" s="234"/>
      <c r="DW25" s="234"/>
      <c r="DX25" s="234"/>
      <c r="DY25" s="234"/>
      <c r="DZ25" s="234"/>
      <c r="EA25" s="234"/>
      <c r="EB25" s="234"/>
      <c r="EC25" s="234"/>
      <c r="ED25" s="234"/>
      <c r="EE25" s="234"/>
      <c r="EF25" s="234"/>
      <c r="EG25" s="234"/>
      <c r="EH25" s="234"/>
      <c r="EI25" s="234"/>
      <c r="EJ25" s="234"/>
      <c r="EK25" s="234"/>
      <c r="EL25" s="234"/>
      <c r="EM25" s="234"/>
      <c r="EN25" s="234"/>
      <c r="EO25" s="234"/>
      <c r="EP25" s="234"/>
      <c r="EQ25" s="234"/>
      <c r="ER25" s="234"/>
      <c r="ES25" s="234"/>
      <c r="ET25" s="234"/>
      <c r="EU25" s="234"/>
      <c r="EV25" s="234"/>
      <c r="EW25" s="234"/>
      <c r="EX25" s="234"/>
      <c r="EY25" s="234"/>
      <c r="EZ25" s="234"/>
      <c r="FA25" s="234"/>
      <c r="FB25" s="234"/>
      <c r="FC25" s="234"/>
      <c r="FD25" s="234"/>
      <c r="FE25" s="234"/>
      <c r="FF25" s="234"/>
      <c r="FG25" s="234"/>
      <c r="FH25" s="234"/>
      <c r="FI25" s="234"/>
      <c r="FJ25" s="234"/>
      <c r="FK25" s="234"/>
      <c r="FL25" s="234"/>
      <c r="FM25" s="234"/>
      <c r="FN25" s="234"/>
      <c r="FO25" s="234"/>
      <c r="FP25" s="234"/>
      <c r="FQ25" s="234"/>
      <c r="FR25" s="234"/>
      <c r="FS25" s="234"/>
      <c r="FT25" s="234"/>
      <c r="FU25" s="234"/>
      <c r="FV25" s="234"/>
      <c r="FW25" s="234"/>
      <c r="FX25" s="234"/>
      <c r="FY25" s="234"/>
      <c r="FZ25" s="234"/>
      <c r="GA25" s="234"/>
      <c r="GB25" s="234"/>
      <c r="GC25" s="234"/>
      <c r="GD25" s="234"/>
      <c r="GE25" s="234"/>
      <c r="GF25" s="234"/>
      <c r="GG25" s="234"/>
      <c r="GH25" s="234"/>
      <c r="GI25" s="234"/>
      <c r="GJ25" s="234"/>
      <c r="GK25" s="234"/>
      <c r="GL25" s="234"/>
      <c r="GM25" s="234"/>
      <c r="GN25" s="234"/>
      <c r="GO25" s="234"/>
      <c r="GP25" s="234"/>
      <c r="GQ25" s="234"/>
      <c r="GR25" s="234"/>
      <c r="GS25" s="234"/>
      <c r="GT25" s="234"/>
      <c r="GU25" s="234"/>
      <c r="GV25" s="234"/>
      <c r="GW25" s="234"/>
      <c r="GX25" s="234"/>
      <c r="GY25" s="234"/>
      <c r="GZ25" s="234"/>
      <c r="HA25" s="234"/>
      <c r="HB25" s="234"/>
      <c r="HC25" s="234"/>
      <c r="HD25" s="234"/>
      <c r="HE25" s="234"/>
      <c r="HF25" s="234"/>
      <c r="HG25" s="234"/>
      <c r="HH25" s="234"/>
      <c r="HI25" s="234"/>
      <c r="HJ25" s="234"/>
      <c r="HK25" s="234"/>
      <c r="HL25" s="234"/>
      <c r="HM25" s="234"/>
      <c r="HN25" s="234"/>
      <c r="HO25" s="234"/>
      <c r="HP25" s="234"/>
      <c r="HQ25" s="234"/>
      <c r="HR25" s="234"/>
      <c r="HS25" s="234"/>
      <c r="HT25" s="234"/>
      <c r="HU25" s="234"/>
      <c r="HV25" s="234"/>
      <c r="HW25" s="234"/>
      <c r="HX25" s="234"/>
      <c r="HY25" s="234"/>
      <c r="HZ25" s="234"/>
      <c r="IA25" s="234"/>
      <c r="IB25" s="234"/>
      <c r="IC25" s="234"/>
      <c r="ID25" s="234"/>
      <c r="IE25" s="234"/>
      <c r="IF25" s="234"/>
      <c r="IG25" s="234"/>
      <c r="IH25" s="234"/>
      <c r="II25" s="234"/>
      <c r="IJ25" s="234"/>
      <c r="IK25" s="234"/>
      <c r="IL25" s="234"/>
      <c r="IM25" s="234"/>
      <c r="IN25" s="234"/>
      <c r="IO25" s="234"/>
      <c r="IP25" s="234"/>
      <c r="IQ25" s="234"/>
      <c r="IR25" s="234"/>
      <c r="IS25" s="234"/>
      <c r="IT25" s="234"/>
      <c r="IU25" s="234"/>
      <c r="IV25" s="234"/>
    </row>
    <row r="26" spans="1:256" s="279" customFormat="1" ht="12" customHeight="1">
      <c r="A26" s="427" t="s">
        <v>247</v>
      </c>
      <c r="B26" s="428"/>
      <c r="C26" s="252"/>
      <c r="D26" s="280" t="s">
        <v>0</v>
      </c>
      <c r="E26" s="433" t="s">
        <v>193</v>
      </c>
      <c r="F26" s="433"/>
      <c r="G26" s="433" t="s">
        <v>194</v>
      </c>
      <c r="H26" s="433"/>
      <c r="I26" s="433" t="s">
        <v>251</v>
      </c>
      <c r="J26" s="433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1"/>
      <c r="BE26" s="281"/>
      <c r="BF26" s="281"/>
      <c r="BG26" s="281"/>
      <c r="BH26" s="281"/>
      <c r="BI26" s="281"/>
      <c r="BJ26" s="281"/>
      <c r="BK26" s="281"/>
      <c r="BL26" s="281"/>
      <c r="BM26" s="281"/>
      <c r="BN26" s="281"/>
      <c r="BO26" s="281"/>
      <c r="BP26" s="281"/>
      <c r="BQ26" s="281"/>
      <c r="BR26" s="281"/>
      <c r="BS26" s="281"/>
      <c r="BT26" s="281"/>
      <c r="BU26" s="281"/>
      <c r="BV26" s="281"/>
      <c r="BW26" s="281"/>
      <c r="BX26" s="281"/>
      <c r="BY26" s="281"/>
      <c r="BZ26" s="281"/>
      <c r="CA26" s="281"/>
      <c r="CB26" s="281"/>
      <c r="CC26" s="281"/>
      <c r="CD26" s="281"/>
      <c r="CE26" s="281"/>
      <c r="CF26" s="281"/>
      <c r="CG26" s="281"/>
      <c r="CH26" s="281"/>
      <c r="CI26" s="281"/>
      <c r="CJ26" s="281"/>
      <c r="CK26" s="281"/>
      <c r="CL26" s="281"/>
      <c r="CM26" s="281"/>
      <c r="CN26" s="281"/>
      <c r="CO26" s="281"/>
      <c r="CP26" s="281"/>
      <c r="CQ26" s="281"/>
      <c r="CR26" s="281"/>
      <c r="CS26" s="281"/>
      <c r="CT26" s="281"/>
      <c r="CU26" s="281"/>
      <c r="CV26" s="281"/>
      <c r="CW26" s="281"/>
      <c r="CX26" s="281"/>
      <c r="CY26" s="281"/>
      <c r="CZ26" s="281"/>
      <c r="DA26" s="281"/>
      <c r="DB26" s="281"/>
      <c r="DC26" s="281"/>
      <c r="DD26" s="281"/>
      <c r="DE26" s="281"/>
      <c r="DF26" s="281"/>
      <c r="DG26" s="281"/>
      <c r="DH26" s="281"/>
      <c r="DI26" s="281"/>
      <c r="DJ26" s="281"/>
      <c r="DK26" s="281"/>
      <c r="DL26" s="281"/>
      <c r="DM26" s="281"/>
      <c r="DN26" s="281"/>
      <c r="DO26" s="281"/>
      <c r="DP26" s="281"/>
      <c r="DQ26" s="281"/>
      <c r="DR26" s="281"/>
      <c r="DS26" s="281"/>
      <c r="DT26" s="281"/>
      <c r="DU26" s="281"/>
      <c r="DV26" s="281"/>
      <c r="DW26" s="281"/>
      <c r="DX26" s="281"/>
      <c r="DY26" s="281"/>
      <c r="DZ26" s="281"/>
      <c r="EA26" s="281"/>
      <c r="EB26" s="281"/>
      <c r="EC26" s="281"/>
      <c r="ED26" s="281"/>
      <c r="EE26" s="281"/>
      <c r="EF26" s="281"/>
      <c r="EG26" s="281"/>
      <c r="EH26" s="281"/>
      <c r="EI26" s="281"/>
      <c r="EJ26" s="281"/>
      <c r="EK26" s="281"/>
      <c r="EL26" s="281"/>
      <c r="EM26" s="281"/>
      <c r="EN26" s="281"/>
      <c r="EO26" s="281"/>
      <c r="EP26" s="281"/>
      <c r="EQ26" s="281"/>
      <c r="ER26" s="281"/>
      <c r="ES26" s="281"/>
      <c r="ET26" s="281"/>
      <c r="EU26" s="281"/>
      <c r="EV26" s="281"/>
      <c r="EW26" s="281"/>
      <c r="EX26" s="281"/>
      <c r="EY26" s="281"/>
      <c r="EZ26" s="281"/>
      <c r="FA26" s="281"/>
      <c r="FB26" s="281"/>
      <c r="FC26" s="281"/>
      <c r="FD26" s="281"/>
      <c r="FE26" s="281"/>
      <c r="FF26" s="281"/>
      <c r="FG26" s="281"/>
      <c r="FH26" s="281"/>
      <c r="FI26" s="281"/>
      <c r="FJ26" s="281"/>
      <c r="FK26" s="281"/>
      <c r="FL26" s="281"/>
      <c r="FM26" s="281"/>
      <c r="FN26" s="281"/>
      <c r="FO26" s="281"/>
      <c r="FP26" s="281"/>
      <c r="FQ26" s="281"/>
      <c r="FR26" s="281"/>
      <c r="FS26" s="281"/>
      <c r="FT26" s="281"/>
      <c r="FU26" s="281"/>
      <c r="FV26" s="281"/>
      <c r="FW26" s="281"/>
      <c r="FX26" s="281"/>
      <c r="FY26" s="281"/>
      <c r="FZ26" s="281"/>
      <c r="GA26" s="281"/>
      <c r="GB26" s="281"/>
      <c r="GC26" s="281"/>
      <c r="GD26" s="281"/>
      <c r="GE26" s="281"/>
      <c r="GF26" s="281"/>
      <c r="GG26" s="281"/>
      <c r="GH26" s="281"/>
      <c r="GI26" s="281"/>
      <c r="GJ26" s="281"/>
      <c r="GK26" s="281"/>
      <c r="GL26" s="281"/>
      <c r="GM26" s="281"/>
      <c r="GN26" s="281"/>
      <c r="GO26" s="281"/>
      <c r="GP26" s="281"/>
      <c r="GQ26" s="281"/>
      <c r="GR26" s="281"/>
      <c r="GS26" s="281"/>
      <c r="GT26" s="281"/>
      <c r="GU26" s="281"/>
      <c r="GV26" s="281"/>
      <c r="GW26" s="281"/>
      <c r="GX26" s="281"/>
      <c r="GY26" s="281"/>
      <c r="GZ26" s="281"/>
      <c r="HA26" s="281"/>
      <c r="HB26" s="281"/>
      <c r="HC26" s="281"/>
      <c r="HD26" s="281"/>
      <c r="HE26" s="281"/>
      <c r="HF26" s="281"/>
      <c r="HG26" s="281"/>
      <c r="HH26" s="281"/>
      <c r="HI26" s="281"/>
      <c r="HJ26" s="281"/>
      <c r="HK26" s="281"/>
      <c r="HL26" s="281"/>
      <c r="HM26" s="281"/>
      <c r="HN26" s="281"/>
      <c r="HO26" s="281"/>
      <c r="HP26" s="281"/>
      <c r="HQ26" s="281"/>
      <c r="HR26" s="281"/>
      <c r="HS26" s="281"/>
      <c r="HT26" s="281"/>
      <c r="HU26" s="281"/>
      <c r="HV26" s="281"/>
      <c r="HW26" s="281"/>
      <c r="HX26" s="281"/>
      <c r="HY26" s="281"/>
      <c r="HZ26" s="281"/>
      <c r="IA26" s="281"/>
      <c r="IB26" s="281"/>
      <c r="IC26" s="281"/>
      <c r="ID26" s="281"/>
      <c r="IE26" s="281"/>
      <c r="IF26" s="281"/>
      <c r="IG26" s="281"/>
      <c r="IH26" s="281"/>
      <c r="II26" s="281"/>
      <c r="IJ26" s="281"/>
      <c r="IK26" s="281"/>
      <c r="IL26" s="281"/>
      <c r="IM26" s="281"/>
      <c r="IN26" s="281"/>
      <c r="IO26" s="281"/>
      <c r="IP26" s="281"/>
      <c r="IQ26" s="281"/>
      <c r="IR26" s="281"/>
      <c r="IS26" s="281"/>
      <c r="IT26" s="281"/>
      <c r="IU26" s="281"/>
      <c r="IV26" s="281"/>
    </row>
    <row r="27" spans="1:256" ht="26.25" customHeight="1">
      <c r="A27" s="429" t="s">
        <v>230</v>
      </c>
      <c r="B27" s="430"/>
      <c r="C27" s="253"/>
      <c r="D27" s="248"/>
      <c r="E27" s="434">
        <f>'様式１（女）'!$C$2</f>
        <v>0</v>
      </c>
      <c r="F27" s="434"/>
      <c r="G27" s="434">
        <f>'様式１（女）'!$F$2</f>
        <v>0</v>
      </c>
      <c r="H27" s="434"/>
      <c r="I27" s="435">
        <f>'様式１（女）'!$F$3</f>
        <v>0</v>
      </c>
      <c r="J27" s="434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3"/>
      <c r="DS27" s="173"/>
      <c r="DT27" s="173"/>
      <c r="DU27" s="173"/>
      <c r="DV27" s="173"/>
      <c r="DW27" s="173"/>
      <c r="DX27" s="173"/>
      <c r="DY27" s="173"/>
      <c r="DZ27" s="173"/>
      <c r="EA27" s="173"/>
      <c r="EB27" s="173"/>
      <c r="EC27" s="173"/>
      <c r="ED27" s="173"/>
      <c r="EE27" s="173"/>
      <c r="EF27" s="173"/>
      <c r="EG27" s="173"/>
      <c r="EH27" s="173"/>
      <c r="EI27" s="173"/>
      <c r="EJ27" s="173"/>
      <c r="EK27" s="173"/>
      <c r="EL27" s="173"/>
      <c r="EM27" s="173"/>
      <c r="EN27" s="173"/>
      <c r="EO27" s="173"/>
      <c r="EP27" s="173"/>
      <c r="EQ27" s="173"/>
      <c r="ER27" s="173"/>
      <c r="ES27" s="173"/>
      <c r="ET27" s="173"/>
      <c r="EU27" s="173"/>
      <c r="EV27" s="173"/>
      <c r="EW27" s="173"/>
      <c r="EX27" s="173"/>
      <c r="EY27" s="173"/>
      <c r="EZ27" s="173"/>
      <c r="FA27" s="173"/>
      <c r="FB27" s="173"/>
      <c r="FC27" s="173"/>
      <c r="FD27" s="173"/>
      <c r="FE27" s="173"/>
      <c r="FF27" s="173"/>
      <c r="FG27" s="173"/>
      <c r="FH27" s="173"/>
      <c r="FI27" s="173"/>
      <c r="FJ27" s="173"/>
      <c r="FK27" s="173"/>
      <c r="FL27" s="173"/>
      <c r="FM27" s="173"/>
      <c r="FN27" s="173"/>
      <c r="FO27" s="173"/>
      <c r="FP27" s="173"/>
      <c r="FQ27" s="173"/>
      <c r="FR27" s="173"/>
      <c r="FS27" s="173"/>
      <c r="FT27" s="173"/>
      <c r="FU27" s="173"/>
      <c r="FV27" s="173"/>
      <c r="FW27" s="173"/>
      <c r="FX27" s="173"/>
      <c r="FY27" s="173"/>
      <c r="FZ27" s="173"/>
      <c r="GA27" s="173"/>
      <c r="GB27" s="173"/>
      <c r="GC27" s="173"/>
      <c r="GD27" s="173"/>
      <c r="GE27" s="173"/>
      <c r="GF27" s="173"/>
      <c r="GG27" s="173"/>
      <c r="GH27" s="173"/>
      <c r="GI27" s="173"/>
      <c r="GJ27" s="173"/>
      <c r="GK27" s="173"/>
      <c r="GL27" s="173"/>
      <c r="GM27" s="173"/>
      <c r="GN27" s="173"/>
      <c r="GO27" s="173"/>
      <c r="GP27" s="173"/>
      <c r="GQ27" s="173"/>
      <c r="GR27" s="173"/>
      <c r="GS27" s="173"/>
      <c r="GT27" s="173"/>
      <c r="GU27" s="173"/>
      <c r="GV27" s="173"/>
      <c r="GW27" s="173"/>
      <c r="GX27" s="173"/>
      <c r="GY27" s="173"/>
      <c r="GZ27" s="173"/>
      <c r="HA27" s="173"/>
      <c r="HB27" s="173"/>
      <c r="HC27" s="173"/>
      <c r="HD27" s="173"/>
      <c r="HE27" s="173"/>
      <c r="HF27" s="173"/>
      <c r="HG27" s="173"/>
      <c r="HH27" s="173"/>
      <c r="HI27" s="173"/>
      <c r="HJ27" s="173"/>
      <c r="HK27" s="173"/>
      <c r="HL27" s="173"/>
      <c r="HM27" s="173"/>
      <c r="HN27" s="173"/>
      <c r="HO27" s="173"/>
      <c r="HP27" s="173"/>
      <c r="HQ27" s="173"/>
      <c r="HR27" s="173"/>
      <c r="HS27" s="173"/>
      <c r="HT27" s="173"/>
      <c r="HU27" s="173"/>
      <c r="HV27" s="173"/>
      <c r="HW27" s="173"/>
      <c r="HX27" s="173"/>
      <c r="HY27" s="173"/>
      <c r="HZ27" s="173"/>
      <c r="IA27" s="173"/>
      <c r="IB27" s="173"/>
      <c r="IC27" s="173"/>
      <c r="ID27" s="173"/>
      <c r="IE27" s="173"/>
      <c r="IF27" s="173"/>
      <c r="IG27" s="173"/>
      <c r="IH27" s="173"/>
      <c r="II27" s="173"/>
      <c r="IJ27" s="173"/>
      <c r="IK27" s="173"/>
      <c r="IL27" s="173"/>
      <c r="IM27" s="173"/>
      <c r="IN27" s="173"/>
      <c r="IO27" s="173"/>
      <c r="IP27" s="173"/>
      <c r="IQ27" s="173"/>
      <c r="IR27" s="173"/>
      <c r="IS27" s="173"/>
      <c r="IT27" s="173"/>
      <c r="IU27" s="173"/>
      <c r="IV27" s="173"/>
    </row>
    <row r="28" spans="1:256" ht="21" customHeight="1">
      <c r="A28" s="239"/>
      <c r="B28" s="239"/>
      <c r="C28" s="240"/>
      <c r="D28" s="431" t="s">
        <v>197</v>
      </c>
      <c r="E28" s="203" t="s">
        <v>211</v>
      </c>
      <c r="F28" s="254"/>
      <c r="G28" s="255"/>
      <c r="H28" s="374">
        <f>IF(F28="","",IF(F28="記録無",0,IF(VALUE(F28)&gt;26.4,0,INT(9.23076*(26.7-VALUE(F28))^1.835))))</f>
      </c>
      <c r="I28" s="375"/>
      <c r="J28" s="256" t="s">
        <v>199</v>
      </c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173"/>
      <c r="DR28" s="173"/>
      <c r="DS28" s="173"/>
      <c r="DT28" s="173"/>
      <c r="DU28" s="173"/>
      <c r="DV28" s="173"/>
      <c r="DW28" s="173"/>
      <c r="DX28" s="173"/>
      <c r="DY28" s="173"/>
      <c r="DZ28" s="173"/>
      <c r="EA28" s="173"/>
      <c r="EB28" s="173"/>
      <c r="EC28" s="173"/>
      <c r="ED28" s="173"/>
      <c r="EE28" s="173"/>
      <c r="EF28" s="173"/>
      <c r="EG28" s="173"/>
      <c r="EH28" s="173"/>
      <c r="EI28" s="173"/>
      <c r="EJ28" s="173"/>
      <c r="EK28" s="173"/>
      <c r="EL28" s="173"/>
      <c r="EM28" s="173"/>
      <c r="EN28" s="173"/>
      <c r="EO28" s="173"/>
      <c r="EP28" s="173"/>
      <c r="EQ28" s="173"/>
      <c r="ER28" s="173"/>
      <c r="ES28" s="173"/>
      <c r="ET28" s="173"/>
      <c r="EU28" s="173"/>
      <c r="EV28" s="173"/>
      <c r="EW28" s="173"/>
      <c r="EX28" s="173"/>
      <c r="EY28" s="173"/>
      <c r="EZ28" s="173"/>
      <c r="FA28" s="173"/>
      <c r="FB28" s="173"/>
      <c r="FC28" s="173"/>
      <c r="FD28" s="173"/>
      <c r="FE28" s="173"/>
      <c r="FF28" s="173"/>
      <c r="FG28" s="173"/>
      <c r="FH28" s="173"/>
      <c r="FI28" s="173"/>
      <c r="FJ28" s="173"/>
      <c r="FK28" s="173"/>
      <c r="FL28" s="173"/>
      <c r="FM28" s="173"/>
      <c r="FN28" s="173"/>
      <c r="FO28" s="173"/>
      <c r="FP28" s="173"/>
      <c r="FQ28" s="173"/>
      <c r="FR28" s="173"/>
      <c r="FS28" s="173"/>
      <c r="FT28" s="173"/>
      <c r="FU28" s="173"/>
      <c r="FV28" s="173"/>
      <c r="FW28" s="173"/>
      <c r="FX28" s="173"/>
      <c r="FY28" s="173"/>
      <c r="FZ28" s="173"/>
      <c r="GA28" s="173"/>
      <c r="GB28" s="173"/>
      <c r="GC28" s="173"/>
      <c r="GD28" s="173"/>
      <c r="GE28" s="173"/>
      <c r="GF28" s="173"/>
      <c r="GG28" s="173"/>
      <c r="GH28" s="173"/>
      <c r="GI28" s="173"/>
      <c r="GJ28" s="173"/>
      <c r="GK28" s="173"/>
      <c r="GL28" s="173"/>
      <c r="GM28" s="173"/>
      <c r="GN28" s="173"/>
      <c r="GO28" s="173"/>
      <c r="GP28" s="173"/>
      <c r="GQ28" s="173"/>
      <c r="GR28" s="173"/>
      <c r="GS28" s="173"/>
      <c r="GT28" s="173"/>
      <c r="GU28" s="173"/>
      <c r="GV28" s="173"/>
      <c r="GW28" s="173"/>
      <c r="GX28" s="173"/>
      <c r="GY28" s="173"/>
      <c r="GZ28" s="173"/>
      <c r="HA28" s="173"/>
      <c r="HB28" s="173"/>
      <c r="HC28" s="173"/>
      <c r="HD28" s="173"/>
      <c r="HE28" s="173"/>
      <c r="HF28" s="173"/>
      <c r="HG28" s="173"/>
      <c r="HH28" s="173"/>
      <c r="HI28" s="173"/>
      <c r="HJ28" s="173"/>
      <c r="HK28" s="173"/>
      <c r="HL28" s="173"/>
      <c r="HM28" s="173"/>
      <c r="HN28" s="173"/>
      <c r="HO28" s="173"/>
      <c r="HP28" s="173"/>
      <c r="HQ28" s="173"/>
      <c r="HR28" s="173"/>
      <c r="HS28" s="173"/>
      <c r="HT28" s="173"/>
      <c r="HU28" s="173"/>
      <c r="HV28" s="173"/>
      <c r="HW28" s="173"/>
      <c r="HX28" s="173"/>
      <c r="HY28" s="173"/>
      <c r="HZ28" s="173"/>
      <c r="IA28" s="173"/>
      <c r="IB28" s="173"/>
      <c r="IC28" s="173"/>
      <c r="ID28" s="173"/>
      <c r="IE28" s="173"/>
      <c r="IF28" s="173"/>
      <c r="IG28" s="173"/>
      <c r="IH28" s="173"/>
      <c r="II28" s="173"/>
      <c r="IJ28" s="173"/>
      <c r="IK28" s="173"/>
      <c r="IL28" s="173"/>
      <c r="IM28" s="173"/>
      <c r="IN28" s="173"/>
      <c r="IO28" s="173"/>
      <c r="IP28" s="173"/>
      <c r="IQ28" s="173"/>
      <c r="IR28" s="173"/>
      <c r="IS28" s="173"/>
      <c r="IT28" s="173"/>
      <c r="IU28" s="173"/>
      <c r="IV28" s="173"/>
    </row>
    <row r="29" spans="1:256" ht="21" customHeight="1">
      <c r="A29" s="204"/>
      <c r="B29" s="205"/>
      <c r="C29" s="206"/>
      <c r="D29" s="431"/>
      <c r="E29" s="203" t="s">
        <v>202</v>
      </c>
      <c r="F29" s="432"/>
      <c r="G29" s="432"/>
      <c r="H29" s="374">
        <f>IF(F29="","",IF(F29="記録無",0,IF(VALUE(F29)&lt;0.76,0,INT(1.84523*(VALUE(F29)*100-75)^1.348))))</f>
      </c>
      <c r="I29" s="375"/>
      <c r="J29" s="389">
        <f>SUM(H28:I31)</f>
        <v>0</v>
      </c>
      <c r="K29" s="173" t="s">
        <v>201</v>
      </c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3"/>
      <c r="DG29" s="173"/>
      <c r="DH29" s="173"/>
      <c r="DI29" s="173"/>
      <c r="DJ29" s="173"/>
      <c r="DK29" s="173"/>
      <c r="DL29" s="173"/>
      <c r="DM29" s="173"/>
      <c r="DN29" s="173"/>
      <c r="DO29" s="173"/>
      <c r="DP29" s="173"/>
      <c r="DQ29" s="173"/>
      <c r="DR29" s="173"/>
      <c r="DS29" s="173"/>
      <c r="DT29" s="173"/>
      <c r="DU29" s="173"/>
      <c r="DV29" s="173"/>
      <c r="DW29" s="173"/>
      <c r="DX29" s="173"/>
      <c r="DY29" s="173"/>
      <c r="DZ29" s="173"/>
      <c r="EA29" s="173"/>
      <c r="EB29" s="173"/>
      <c r="EC29" s="173"/>
      <c r="ED29" s="173"/>
      <c r="EE29" s="173"/>
      <c r="EF29" s="173"/>
      <c r="EG29" s="173"/>
      <c r="EH29" s="173"/>
      <c r="EI29" s="173"/>
      <c r="EJ29" s="173"/>
      <c r="EK29" s="173"/>
      <c r="EL29" s="173"/>
      <c r="EM29" s="173"/>
      <c r="EN29" s="173"/>
      <c r="EO29" s="173"/>
      <c r="EP29" s="173"/>
      <c r="EQ29" s="173"/>
      <c r="ER29" s="173"/>
      <c r="ES29" s="173"/>
      <c r="ET29" s="173"/>
      <c r="EU29" s="173"/>
      <c r="EV29" s="173"/>
      <c r="EW29" s="173"/>
      <c r="EX29" s="173"/>
      <c r="EY29" s="173"/>
      <c r="EZ29" s="173"/>
      <c r="FA29" s="173"/>
      <c r="FB29" s="173"/>
      <c r="FC29" s="173"/>
      <c r="FD29" s="173"/>
      <c r="FE29" s="173"/>
      <c r="FF29" s="173"/>
      <c r="FG29" s="173"/>
      <c r="FH29" s="173"/>
      <c r="FI29" s="173"/>
      <c r="FJ29" s="173"/>
      <c r="FK29" s="173"/>
      <c r="FL29" s="173"/>
      <c r="FM29" s="173"/>
      <c r="FN29" s="173"/>
      <c r="FO29" s="173"/>
      <c r="FP29" s="173"/>
      <c r="FQ29" s="173"/>
      <c r="FR29" s="173"/>
      <c r="FS29" s="173"/>
      <c r="FT29" s="173"/>
      <c r="FU29" s="173"/>
      <c r="FV29" s="173"/>
      <c r="FW29" s="173"/>
      <c r="FX29" s="173"/>
      <c r="FY29" s="173"/>
      <c r="FZ29" s="173"/>
      <c r="GA29" s="173"/>
      <c r="GB29" s="173"/>
      <c r="GC29" s="173"/>
      <c r="GD29" s="173"/>
      <c r="GE29" s="173"/>
      <c r="GF29" s="173"/>
      <c r="GG29" s="173"/>
      <c r="GH29" s="173"/>
      <c r="GI29" s="173"/>
      <c r="GJ29" s="173"/>
      <c r="GK29" s="173"/>
      <c r="GL29" s="173"/>
      <c r="GM29" s="173"/>
      <c r="GN29" s="173"/>
      <c r="GO29" s="173"/>
      <c r="GP29" s="173"/>
      <c r="GQ29" s="173"/>
      <c r="GR29" s="173"/>
      <c r="GS29" s="173"/>
      <c r="GT29" s="173"/>
      <c r="GU29" s="173"/>
      <c r="GV29" s="173"/>
      <c r="GW29" s="173"/>
      <c r="GX29" s="173"/>
      <c r="GY29" s="173"/>
      <c r="GZ29" s="173"/>
      <c r="HA29" s="173"/>
      <c r="HB29" s="173"/>
      <c r="HC29" s="173"/>
      <c r="HD29" s="173"/>
      <c r="HE29" s="173"/>
      <c r="HF29" s="173"/>
      <c r="HG29" s="173"/>
      <c r="HH29" s="173"/>
      <c r="HI29" s="173"/>
      <c r="HJ29" s="173"/>
      <c r="HK29" s="173"/>
      <c r="HL29" s="173"/>
      <c r="HM29" s="173"/>
      <c r="HN29" s="173"/>
      <c r="HO29" s="173"/>
      <c r="HP29" s="173"/>
      <c r="HQ29" s="173"/>
      <c r="HR29" s="173"/>
      <c r="HS29" s="173"/>
      <c r="HT29" s="173"/>
      <c r="HU29" s="173"/>
      <c r="HV29" s="173"/>
      <c r="HW29" s="173"/>
      <c r="HX29" s="173"/>
      <c r="HY29" s="173"/>
      <c r="HZ29" s="173"/>
      <c r="IA29" s="173"/>
      <c r="IB29" s="173"/>
      <c r="IC29" s="173"/>
      <c r="ID29" s="173"/>
      <c r="IE29" s="173"/>
      <c r="IF29" s="173"/>
      <c r="IG29" s="173"/>
      <c r="IH29" s="173"/>
      <c r="II29" s="173"/>
      <c r="IJ29" s="173"/>
      <c r="IK29" s="173"/>
      <c r="IL29" s="173"/>
      <c r="IM29" s="173"/>
      <c r="IN29" s="173"/>
      <c r="IO29" s="173"/>
      <c r="IP29" s="173"/>
      <c r="IQ29" s="173"/>
      <c r="IR29" s="173"/>
      <c r="IS29" s="173"/>
      <c r="IT29" s="173"/>
      <c r="IU29" s="173"/>
      <c r="IV29" s="173"/>
    </row>
    <row r="30" spans="1:256" ht="21" customHeight="1">
      <c r="A30" s="204"/>
      <c r="B30" s="205"/>
      <c r="C30" s="206"/>
      <c r="D30" s="431"/>
      <c r="E30" s="203" t="s">
        <v>200</v>
      </c>
      <c r="F30" s="432"/>
      <c r="G30" s="432"/>
      <c r="H30" s="374">
        <f>IF(F30="","",IF(F30="記録無",0,IF(VALUE(F30)&lt;1.53,0,INT(56.0211*(VALUE(F30)-1.5)^1.05))))</f>
      </c>
      <c r="I30" s="375"/>
      <c r="J30" s="390"/>
      <c r="K30" s="173" t="s">
        <v>231</v>
      </c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  <c r="DJ30" s="173"/>
      <c r="DK30" s="173"/>
      <c r="DL30" s="173"/>
      <c r="DM30" s="173"/>
      <c r="DN30" s="173"/>
      <c r="DO30" s="173"/>
      <c r="DP30" s="173"/>
      <c r="DQ30" s="173"/>
      <c r="DR30" s="173"/>
      <c r="DS30" s="173"/>
      <c r="DT30" s="173"/>
      <c r="DU30" s="173"/>
      <c r="DV30" s="173"/>
      <c r="DW30" s="173"/>
      <c r="DX30" s="173"/>
      <c r="DY30" s="173"/>
      <c r="DZ30" s="173"/>
      <c r="EA30" s="173"/>
      <c r="EB30" s="173"/>
      <c r="EC30" s="173"/>
      <c r="ED30" s="173"/>
      <c r="EE30" s="173"/>
      <c r="EF30" s="173"/>
      <c r="EG30" s="173"/>
      <c r="EH30" s="173"/>
      <c r="EI30" s="173"/>
      <c r="EJ30" s="173"/>
      <c r="EK30" s="173"/>
      <c r="EL30" s="173"/>
      <c r="EM30" s="173"/>
      <c r="EN30" s="173"/>
      <c r="EO30" s="173"/>
      <c r="EP30" s="173"/>
      <c r="EQ30" s="173"/>
      <c r="ER30" s="173"/>
      <c r="ES30" s="173"/>
      <c r="ET30" s="173"/>
      <c r="EU30" s="173"/>
      <c r="EV30" s="173"/>
      <c r="EW30" s="173"/>
      <c r="EX30" s="173"/>
      <c r="EY30" s="173"/>
      <c r="EZ30" s="173"/>
      <c r="FA30" s="173"/>
      <c r="FB30" s="173"/>
      <c r="FC30" s="173"/>
      <c r="FD30" s="173"/>
      <c r="FE30" s="173"/>
      <c r="FF30" s="173"/>
      <c r="FG30" s="173"/>
      <c r="FH30" s="173"/>
      <c r="FI30" s="173"/>
      <c r="FJ30" s="173"/>
      <c r="FK30" s="173"/>
      <c r="FL30" s="173"/>
      <c r="FM30" s="173"/>
      <c r="FN30" s="173"/>
      <c r="FO30" s="173"/>
      <c r="FP30" s="173"/>
      <c r="FQ30" s="173"/>
      <c r="FR30" s="173"/>
      <c r="FS30" s="173"/>
      <c r="FT30" s="173"/>
      <c r="FU30" s="173"/>
      <c r="FV30" s="173"/>
      <c r="FW30" s="173"/>
      <c r="FX30" s="173"/>
      <c r="FY30" s="173"/>
      <c r="FZ30" s="173"/>
      <c r="GA30" s="173"/>
      <c r="GB30" s="173"/>
      <c r="GC30" s="173"/>
      <c r="GD30" s="173"/>
      <c r="GE30" s="173"/>
      <c r="GF30" s="173"/>
      <c r="GG30" s="173"/>
      <c r="GH30" s="173"/>
      <c r="GI30" s="173"/>
      <c r="GJ30" s="173"/>
      <c r="GK30" s="173"/>
      <c r="GL30" s="173"/>
      <c r="GM30" s="173"/>
      <c r="GN30" s="173"/>
      <c r="GO30" s="173"/>
      <c r="GP30" s="173"/>
      <c r="GQ30" s="173"/>
      <c r="GR30" s="173"/>
      <c r="GS30" s="173"/>
      <c r="GT30" s="173"/>
      <c r="GU30" s="173"/>
      <c r="GV30" s="173"/>
      <c r="GW30" s="173"/>
      <c r="GX30" s="173"/>
      <c r="GY30" s="173"/>
      <c r="GZ30" s="173"/>
      <c r="HA30" s="173"/>
      <c r="HB30" s="173"/>
      <c r="HC30" s="173"/>
      <c r="HD30" s="173"/>
      <c r="HE30" s="173"/>
      <c r="HF30" s="173"/>
      <c r="HG30" s="173"/>
      <c r="HH30" s="173"/>
      <c r="HI30" s="173"/>
      <c r="HJ30" s="173"/>
      <c r="HK30" s="173"/>
      <c r="HL30" s="173"/>
      <c r="HM30" s="173"/>
      <c r="HN30" s="173"/>
      <c r="HO30" s="173"/>
      <c r="HP30" s="173"/>
      <c r="HQ30" s="173"/>
      <c r="HR30" s="173"/>
      <c r="HS30" s="173"/>
      <c r="HT30" s="173"/>
      <c r="HU30" s="173"/>
      <c r="HV30" s="173"/>
      <c r="HW30" s="173"/>
      <c r="HX30" s="173"/>
      <c r="HY30" s="173"/>
      <c r="HZ30" s="173"/>
      <c r="IA30" s="173"/>
      <c r="IB30" s="173"/>
      <c r="IC30" s="173"/>
      <c r="ID30" s="173"/>
      <c r="IE30" s="173"/>
      <c r="IF30" s="173"/>
      <c r="IG30" s="173"/>
      <c r="IH30" s="173"/>
      <c r="II30" s="173"/>
      <c r="IJ30" s="173"/>
      <c r="IK30" s="173"/>
      <c r="IL30" s="173"/>
      <c r="IM30" s="173"/>
      <c r="IN30" s="173"/>
      <c r="IO30" s="173"/>
      <c r="IP30" s="173"/>
      <c r="IQ30" s="173"/>
      <c r="IR30" s="173"/>
      <c r="IS30" s="173"/>
      <c r="IT30" s="173"/>
      <c r="IU30" s="173"/>
      <c r="IV30" s="173"/>
    </row>
    <row r="31" spans="1:256" ht="21" customHeight="1">
      <c r="A31" s="204"/>
      <c r="B31" s="205"/>
      <c r="C31" s="206"/>
      <c r="D31" s="431"/>
      <c r="E31" s="203" t="s">
        <v>213</v>
      </c>
      <c r="F31" s="254"/>
      <c r="G31" s="254"/>
      <c r="H31" s="374">
        <f>IF(F31="","",IF(F31="記録無",0,IF(VALUE(F31)&gt;42.08,0,INT(4.99087*(42.5-VALUE(F31))^1.81))))</f>
      </c>
      <c r="I31" s="375"/>
      <c r="J31" s="391"/>
      <c r="K31" s="236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173"/>
      <c r="DE31" s="173"/>
      <c r="DF31" s="173"/>
      <c r="DG31" s="173"/>
      <c r="DH31" s="173"/>
      <c r="DI31" s="173"/>
      <c r="DJ31" s="173"/>
      <c r="DK31" s="173"/>
      <c r="DL31" s="173"/>
      <c r="DM31" s="173"/>
      <c r="DN31" s="173"/>
      <c r="DO31" s="173"/>
      <c r="DP31" s="173"/>
      <c r="DQ31" s="173"/>
      <c r="DR31" s="173"/>
      <c r="DS31" s="173"/>
      <c r="DT31" s="173"/>
      <c r="DU31" s="173"/>
      <c r="DV31" s="173"/>
      <c r="DW31" s="173"/>
      <c r="DX31" s="173"/>
      <c r="DY31" s="173"/>
      <c r="DZ31" s="173"/>
      <c r="EA31" s="173"/>
      <c r="EB31" s="173"/>
      <c r="EC31" s="173"/>
      <c r="ED31" s="173"/>
      <c r="EE31" s="173"/>
      <c r="EF31" s="173"/>
      <c r="EG31" s="173"/>
      <c r="EH31" s="173"/>
      <c r="EI31" s="173"/>
      <c r="EJ31" s="173"/>
      <c r="EK31" s="173"/>
      <c r="EL31" s="173"/>
      <c r="EM31" s="173"/>
      <c r="EN31" s="173"/>
      <c r="EO31" s="173"/>
      <c r="EP31" s="173"/>
      <c r="EQ31" s="173"/>
      <c r="ER31" s="173"/>
      <c r="ES31" s="173"/>
      <c r="ET31" s="173"/>
      <c r="EU31" s="173"/>
      <c r="EV31" s="173"/>
      <c r="EW31" s="173"/>
      <c r="EX31" s="173"/>
      <c r="EY31" s="173"/>
      <c r="EZ31" s="173"/>
      <c r="FA31" s="173"/>
      <c r="FB31" s="173"/>
      <c r="FC31" s="173"/>
      <c r="FD31" s="173"/>
      <c r="FE31" s="173"/>
      <c r="FF31" s="173"/>
      <c r="FG31" s="173"/>
      <c r="FH31" s="173"/>
      <c r="FI31" s="173"/>
      <c r="FJ31" s="173"/>
      <c r="FK31" s="173"/>
      <c r="FL31" s="173"/>
      <c r="FM31" s="173"/>
      <c r="FN31" s="173"/>
      <c r="FO31" s="173"/>
      <c r="FP31" s="173"/>
      <c r="FQ31" s="173"/>
      <c r="FR31" s="173"/>
      <c r="FS31" s="173"/>
      <c r="FT31" s="173"/>
      <c r="FU31" s="173"/>
      <c r="FV31" s="173"/>
      <c r="FW31" s="173"/>
      <c r="FX31" s="173"/>
      <c r="FY31" s="173"/>
      <c r="FZ31" s="173"/>
      <c r="GA31" s="173"/>
      <c r="GB31" s="173"/>
      <c r="GC31" s="173"/>
      <c r="GD31" s="173"/>
      <c r="GE31" s="173"/>
      <c r="GF31" s="173"/>
      <c r="GG31" s="173"/>
      <c r="GH31" s="173"/>
      <c r="GI31" s="173"/>
      <c r="GJ31" s="173"/>
      <c r="GK31" s="173"/>
      <c r="GL31" s="173"/>
      <c r="GM31" s="173"/>
      <c r="GN31" s="173"/>
      <c r="GO31" s="173"/>
      <c r="GP31" s="173"/>
      <c r="GQ31" s="173"/>
      <c r="GR31" s="173"/>
      <c r="GS31" s="173"/>
      <c r="GT31" s="173"/>
      <c r="GU31" s="173"/>
      <c r="GV31" s="173"/>
      <c r="GW31" s="173"/>
      <c r="GX31" s="173"/>
      <c r="GY31" s="173"/>
      <c r="GZ31" s="173"/>
      <c r="HA31" s="173"/>
      <c r="HB31" s="173"/>
      <c r="HC31" s="173"/>
      <c r="HD31" s="173"/>
      <c r="HE31" s="173"/>
      <c r="HF31" s="173"/>
      <c r="HG31" s="173"/>
      <c r="HH31" s="173"/>
      <c r="HI31" s="173"/>
      <c r="HJ31" s="173"/>
      <c r="HK31" s="173"/>
      <c r="HL31" s="173"/>
      <c r="HM31" s="173"/>
      <c r="HN31" s="173"/>
      <c r="HO31" s="173"/>
      <c r="HP31" s="173"/>
      <c r="HQ31" s="173"/>
      <c r="HR31" s="173"/>
      <c r="HS31" s="173"/>
      <c r="HT31" s="173"/>
      <c r="HU31" s="173"/>
      <c r="HV31" s="173"/>
      <c r="HW31" s="173"/>
      <c r="HX31" s="173"/>
      <c r="HY31" s="173"/>
      <c r="HZ31" s="173"/>
      <c r="IA31" s="173"/>
      <c r="IB31" s="173"/>
      <c r="IC31" s="173"/>
      <c r="ID31" s="173"/>
      <c r="IE31" s="173"/>
      <c r="IF31" s="173"/>
      <c r="IG31" s="173"/>
      <c r="IH31" s="173"/>
      <c r="II31" s="173"/>
      <c r="IJ31" s="173"/>
      <c r="IK31" s="173"/>
      <c r="IL31" s="173"/>
      <c r="IM31" s="173"/>
      <c r="IN31" s="173"/>
      <c r="IO31" s="173"/>
      <c r="IP31" s="173"/>
      <c r="IQ31" s="173"/>
      <c r="IR31" s="173"/>
      <c r="IS31" s="173"/>
      <c r="IT31" s="173"/>
      <c r="IU31" s="173"/>
      <c r="IV31" s="173"/>
    </row>
    <row r="32" spans="1:256" ht="12.75">
      <c r="A32" s="207"/>
      <c r="B32" s="207"/>
      <c r="C32" s="207"/>
      <c r="D32" s="207"/>
      <c r="E32" s="207"/>
      <c r="F32" s="207"/>
      <c r="G32" s="207"/>
      <c r="H32" s="207"/>
      <c r="I32" s="207"/>
      <c r="J32" s="207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3"/>
      <c r="CV32" s="173"/>
      <c r="CW32" s="173"/>
      <c r="CX32" s="173"/>
      <c r="CY32" s="173"/>
      <c r="CZ32" s="173"/>
      <c r="DA32" s="173"/>
      <c r="DB32" s="173"/>
      <c r="DC32" s="173"/>
      <c r="DD32" s="173"/>
      <c r="DE32" s="173"/>
      <c r="DF32" s="173"/>
      <c r="DG32" s="173"/>
      <c r="DH32" s="173"/>
      <c r="DI32" s="173"/>
      <c r="DJ32" s="173"/>
      <c r="DK32" s="173"/>
      <c r="DL32" s="173"/>
      <c r="DM32" s="173"/>
      <c r="DN32" s="173"/>
      <c r="DO32" s="173"/>
      <c r="DP32" s="173"/>
      <c r="DQ32" s="173"/>
      <c r="DR32" s="173"/>
      <c r="DS32" s="173"/>
      <c r="DT32" s="173"/>
      <c r="DU32" s="173"/>
      <c r="DV32" s="173"/>
      <c r="DW32" s="173"/>
      <c r="DX32" s="173"/>
      <c r="DY32" s="173"/>
      <c r="DZ32" s="173"/>
      <c r="EA32" s="173"/>
      <c r="EB32" s="173"/>
      <c r="EC32" s="173"/>
      <c r="ED32" s="173"/>
      <c r="EE32" s="173"/>
      <c r="EF32" s="173"/>
      <c r="EG32" s="173"/>
      <c r="EH32" s="173"/>
      <c r="EI32" s="173"/>
      <c r="EJ32" s="173"/>
      <c r="EK32" s="173"/>
      <c r="EL32" s="173"/>
      <c r="EM32" s="173"/>
      <c r="EN32" s="173"/>
      <c r="EO32" s="173"/>
      <c r="EP32" s="173"/>
      <c r="EQ32" s="173"/>
      <c r="ER32" s="173"/>
      <c r="ES32" s="173"/>
      <c r="ET32" s="173"/>
      <c r="EU32" s="173"/>
      <c r="EV32" s="173"/>
      <c r="EW32" s="173"/>
      <c r="EX32" s="173"/>
      <c r="EY32" s="173"/>
      <c r="EZ32" s="173"/>
      <c r="FA32" s="173"/>
      <c r="FB32" s="173"/>
      <c r="FC32" s="173"/>
      <c r="FD32" s="173"/>
      <c r="FE32" s="173"/>
      <c r="FF32" s="173"/>
      <c r="FG32" s="173"/>
      <c r="FH32" s="173"/>
      <c r="FI32" s="173"/>
      <c r="FJ32" s="173"/>
      <c r="FK32" s="173"/>
      <c r="FL32" s="173"/>
      <c r="FM32" s="173"/>
      <c r="FN32" s="173"/>
      <c r="FO32" s="173"/>
      <c r="FP32" s="173"/>
      <c r="FQ32" s="173"/>
      <c r="FR32" s="173"/>
      <c r="FS32" s="173"/>
      <c r="FT32" s="173"/>
      <c r="FU32" s="173"/>
      <c r="FV32" s="173"/>
      <c r="FW32" s="173"/>
      <c r="FX32" s="173"/>
      <c r="FY32" s="173"/>
      <c r="FZ32" s="173"/>
      <c r="GA32" s="173"/>
      <c r="GB32" s="173"/>
      <c r="GC32" s="173"/>
      <c r="GD32" s="173"/>
      <c r="GE32" s="173"/>
      <c r="GF32" s="173"/>
      <c r="GG32" s="173"/>
      <c r="GH32" s="173"/>
      <c r="GI32" s="173"/>
      <c r="GJ32" s="173"/>
      <c r="GK32" s="173"/>
      <c r="GL32" s="173"/>
      <c r="GM32" s="173"/>
      <c r="GN32" s="173"/>
      <c r="GO32" s="173"/>
      <c r="GP32" s="173"/>
      <c r="GQ32" s="173"/>
      <c r="GR32" s="173"/>
      <c r="GS32" s="173"/>
      <c r="GT32" s="173"/>
      <c r="GU32" s="173"/>
      <c r="GV32" s="173"/>
      <c r="GW32" s="173"/>
      <c r="GX32" s="173"/>
      <c r="GY32" s="173"/>
      <c r="GZ32" s="173"/>
      <c r="HA32" s="173"/>
      <c r="HB32" s="173"/>
      <c r="HC32" s="173"/>
      <c r="HD32" s="173"/>
      <c r="HE32" s="173"/>
      <c r="HF32" s="173"/>
      <c r="HG32" s="173"/>
      <c r="HH32" s="173"/>
      <c r="HI32" s="173"/>
      <c r="HJ32" s="173"/>
      <c r="HK32" s="173"/>
      <c r="HL32" s="173"/>
      <c r="HM32" s="173"/>
      <c r="HN32" s="173"/>
      <c r="HO32" s="173"/>
      <c r="HP32" s="173"/>
      <c r="HQ32" s="173"/>
      <c r="HR32" s="173"/>
      <c r="HS32" s="173"/>
      <c r="HT32" s="173"/>
      <c r="HU32" s="173"/>
      <c r="HV32" s="173"/>
      <c r="HW32" s="173"/>
      <c r="HX32" s="173"/>
      <c r="HY32" s="173"/>
      <c r="HZ32" s="173"/>
      <c r="IA32" s="173"/>
      <c r="IB32" s="173"/>
      <c r="IC32" s="173"/>
      <c r="ID32" s="173"/>
      <c r="IE32" s="173"/>
      <c r="IF32" s="173"/>
      <c r="IG32" s="173"/>
      <c r="IH32" s="173"/>
      <c r="II32" s="173"/>
      <c r="IJ32" s="173"/>
      <c r="IK32" s="173"/>
      <c r="IL32" s="173"/>
      <c r="IM32" s="173"/>
      <c r="IN32" s="173"/>
      <c r="IO32" s="173"/>
      <c r="IP32" s="173"/>
      <c r="IQ32" s="173"/>
      <c r="IR32" s="173"/>
      <c r="IS32" s="173"/>
      <c r="IT32" s="173"/>
      <c r="IU32" s="173"/>
      <c r="IV32" s="173"/>
    </row>
    <row r="33" spans="1:256" ht="22.5" customHeight="1">
      <c r="A33" s="234"/>
      <c r="B33" s="235" t="s">
        <v>214</v>
      </c>
      <c r="C33" s="234"/>
      <c r="D33" s="234"/>
      <c r="E33" s="234"/>
      <c r="F33" s="234"/>
      <c r="G33" s="234"/>
      <c r="H33" s="234"/>
      <c r="I33" s="234"/>
      <c r="J33" s="259" t="s">
        <v>257</v>
      </c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  <c r="BQ33" s="234"/>
      <c r="BR33" s="234"/>
      <c r="BS33" s="234"/>
      <c r="BT33" s="234"/>
      <c r="BU33" s="234"/>
      <c r="BV33" s="234"/>
      <c r="BW33" s="234"/>
      <c r="BX33" s="234"/>
      <c r="BY33" s="234"/>
      <c r="BZ33" s="234"/>
      <c r="CA33" s="234"/>
      <c r="CB33" s="234"/>
      <c r="CC33" s="234"/>
      <c r="CD33" s="234"/>
      <c r="CE33" s="234"/>
      <c r="CF33" s="234"/>
      <c r="CG33" s="234"/>
      <c r="CH33" s="234"/>
      <c r="CI33" s="234"/>
      <c r="CJ33" s="234"/>
      <c r="CK33" s="234"/>
      <c r="CL33" s="234"/>
      <c r="CM33" s="234"/>
      <c r="CN33" s="234"/>
      <c r="CO33" s="234"/>
      <c r="CP33" s="234"/>
      <c r="CQ33" s="234"/>
      <c r="CR33" s="234"/>
      <c r="CS33" s="234"/>
      <c r="CT33" s="234"/>
      <c r="CU33" s="234"/>
      <c r="CV33" s="234"/>
      <c r="CW33" s="234"/>
      <c r="CX33" s="234"/>
      <c r="CY33" s="234"/>
      <c r="CZ33" s="234"/>
      <c r="DA33" s="234"/>
      <c r="DB33" s="234"/>
      <c r="DC33" s="234"/>
      <c r="DD33" s="234"/>
      <c r="DE33" s="234"/>
      <c r="DF33" s="234"/>
      <c r="DG33" s="234"/>
      <c r="DH33" s="234"/>
      <c r="DI33" s="234"/>
      <c r="DJ33" s="234"/>
      <c r="DK33" s="234"/>
      <c r="DL33" s="234"/>
      <c r="DM33" s="234"/>
      <c r="DN33" s="234"/>
      <c r="DO33" s="234"/>
      <c r="DP33" s="234"/>
      <c r="DQ33" s="234"/>
      <c r="DR33" s="234"/>
      <c r="DS33" s="234"/>
      <c r="DT33" s="234"/>
      <c r="DU33" s="234"/>
      <c r="DV33" s="234"/>
      <c r="DW33" s="234"/>
      <c r="DX33" s="234"/>
      <c r="DY33" s="234"/>
      <c r="DZ33" s="234"/>
      <c r="EA33" s="234"/>
      <c r="EB33" s="234"/>
      <c r="EC33" s="234"/>
      <c r="ED33" s="234"/>
      <c r="EE33" s="234"/>
      <c r="EF33" s="234"/>
      <c r="EG33" s="234"/>
      <c r="EH33" s="234"/>
      <c r="EI33" s="234"/>
      <c r="EJ33" s="234"/>
      <c r="EK33" s="234"/>
      <c r="EL33" s="234"/>
      <c r="EM33" s="234"/>
      <c r="EN33" s="234"/>
      <c r="EO33" s="234"/>
      <c r="EP33" s="234"/>
      <c r="EQ33" s="234"/>
      <c r="ER33" s="234"/>
      <c r="ES33" s="234"/>
      <c r="ET33" s="234"/>
      <c r="EU33" s="234"/>
      <c r="EV33" s="234"/>
      <c r="EW33" s="234"/>
      <c r="EX33" s="234"/>
      <c r="EY33" s="234"/>
      <c r="EZ33" s="234"/>
      <c r="FA33" s="234"/>
      <c r="FB33" s="234"/>
      <c r="FC33" s="234"/>
      <c r="FD33" s="234"/>
      <c r="FE33" s="234"/>
      <c r="FF33" s="234"/>
      <c r="FG33" s="234"/>
      <c r="FH33" s="234"/>
      <c r="FI33" s="234"/>
      <c r="FJ33" s="234"/>
      <c r="FK33" s="234"/>
      <c r="FL33" s="234"/>
      <c r="FM33" s="234"/>
      <c r="FN33" s="234"/>
      <c r="FO33" s="234"/>
      <c r="FP33" s="234"/>
      <c r="FQ33" s="234"/>
      <c r="FR33" s="234"/>
      <c r="FS33" s="234"/>
      <c r="FT33" s="234"/>
      <c r="FU33" s="234"/>
      <c r="FV33" s="234"/>
      <c r="FW33" s="234"/>
      <c r="FX33" s="234"/>
      <c r="FY33" s="234"/>
      <c r="FZ33" s="234"/>
      <c r="GA33" s="234"/>
      <c r="GB33" s="234"/>
      <c r="GC33" s="234"/>
      <c r="GD33" s="234"/>
      <c r="GE33" s="234"/>
      <c r="GF33" s="234"/>
      <c r="GG33" s="234"/>
      <c r="GH33" s="234"/>
      <c r="GI33" s="234"/>
      <c r="GJ33" s="234"/>
      <c r="GK33" s="234"/>
      <c r="GL33" s="234"/>
      <c r="GM33" s="234"/>
      <c r="GN33" s="234"/>
      <c r="GO33" s="234"/>
      <c r="GP33" s="234"/>
      <c r="GQ33" s="234"/>
      <c r="GR33" s="234"/>
      <c r="GS33" s="234"/>
      <c r="GT33" s="234"/>
      <c r="GU33" s="234"/>
      <c r="GV33" s="234"/>
      <c r="GW33" s="234"/>
      <c r="GX33" s="234"/>
      <c r="GY33" s="234"/>
      <c r="GZ33" s="234"/>
      <c r="HA33" s="234"/>
      <c r="HB33" s="234"/>
      <c r="HC33" s="234"/>
      <c r="HD33" s="234"/>
      <c r="HE33" s="234"/>
      <c r="HF33" s="234"/>
      <c r="HG33" s="234"/>
      <c r="HH33" s="234"/>
      <c r="HI33" s="234"/>
      <c r="HJ33" s="234"/>
      <c r="HK33" s="234"/>
      <c r="HL33" s="234"/>
      <c r="HM33" s="234"/>
      <c r="HN33" s="234"/>
      <c r="HO33" s="234"/>
      <c r="HP33" s="234"/>
      <c r="HQ33" s="234"/>
      <c r="HR33" s="234"/>
      <c r="HS33" s="234"/>
      <c r="HT33" s="234"/>
      <c r="HU33" s="234"/>
      <c r="HV33" s="234"/>
      <c r="HW33" s="234"/>
      <c r="HX33" s="234"/>
      <c r="HY33" s="234"/>
      <c r="HZ33" s="234"/>
      <c r="IA33" s="234"/>
      <c r="IB33" s="234"/>
      <c r="IC33" s="234"/>
      <c r="ID33" s="234"/>
      <c r="IE33" s="234"/>
      <c r="IF33" s="234"/>
      <c r="IG33" s="234"/>
      <c r="IH33" s="234"/>
      <c r="II33" s="234"/>
      <c r="IJ33" s="234"/>
      <c r="IK33" s="234"/>
      <c r="IL33" s="234"/>
      <c r="IM33" s="234"/>
      <c r="IN33" s="234"/>
      <c r="IO33" s="234"/>
      <c r="IP33" s="234"/>
      <c r="IQ33" s="234"/>
      <c r="IR33" s="234"/>
      <c r="IS33" s="234"/>
      <c r="IT33" s="234"/>
      <c r="IU33" s="234"/>
      <c r="IV33" s="234"/>
    </row>
    <row r="34" spans="1:256" s="279" customFormat="1" ht="12" customHeight="1">
      <c r="A34" s="427" t="s">
        <v>247</v>
      </c>
      <c r="B34" s="428"/>
      <c r="C34" s="252"/>
      <c r="D34" s="280" t="s">
        <v>0</v>
      </c>
      <c r="E34" s="433" t="s">
        <v>193</v>
      </c>
      <c r="F34" s="433"/>
      <c r="G34" s="433" t="s">
        <v>194</v>
      </c>
      <c r="H34" s="433"/>
      <c r="I34" s="433" t="s">
        <v>251</v>
      </c>
      <c r="J34" s="433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1"/>
      <c r="BD34" s="281"/>
      <c r="BE34" s="281"/>
      <c r="BF34" s="281"/>
      <c r="BG34" s="281"/>
      <c r="BH34" s="281"/>
      <c r="BI34" s="281"/>
      <c r="BJ34" s="281"/>
      <c r="BK34" s="281"/>
      <c r="BL34" s="281"/>
      <c r="BM34" s="281"/>
      <c r="BN34" s="281"/>
      <c r="BO34" s="281"/>
      <c r="BP34" s="281"/>
      <c r="BQ34" s="281"/>
      <c r="BR34" s="281"/>
      <c r="BS34" s="281"/>
      <c r="BT34" s="281"/>
      <c r="BU34" s="281"/>
      <c r="BV34" s="281"/>
      <c r="BW34" s="281"/>
      <c r="BX34" s="281"/>
      <c r="BY34" s="281"/>
      <c r="BZ34" s="281"/>
      <c r="CA34" s="281"/>
      <c r="CB34" s="281"/>
      <c r="CC34" s="281"/>
      <c r="CD34" s="281"/>
      <c r="CE34" s="281"/>
      <c r="CF34" s="281"/>
      <c r="CG34" s="281"/>
      <c r="CH34" s="281"/>
      <c r="CI34" s="281"/>
      <c r="CJ34" s="281"/>
      <c r="CK34" s="281"/>
      <c r="CL34" s="281"/>
      <c r="CM34" s="281"/>
      <c r="CN34" s="281"/>
      <c r="CO34" s="281"/>
      <c r="CP34" s="281"/>
      <c r="CQ34" s="281"/>
      <c r="CR34" s="281"/>
      <c r="CS34" s="281"/>
      <c r="CT34" s="281"/>
      <c r="CU34" s="281"/>
      <c r="CV34" s="281"/>
      <c r="CW34" s="281"/>
      <c r="CX34" s="281"/>
      <c r="CY34" s="281"/>
      <c r="CZ34" s="281"/>
      <c r="DA34" s="281"/>
      <c r="DB34" s="281"/>
      <c r="DC34" s="281"/>
      <c r="DD34" s="281"/>
      <c r="DE34" s="281"/>
      <c r="DF34" s="281"/>
      <c r="DG34" s="281"/>
      <c r="DH34" s="281"/>
      <c r="DI34" s="281"/>
      <c r="DJ34" s="281"/>
      <c r="DK34" s="281"/>
      <c r="DL34" s="281"/>
      <c r="DM34" s="281"/>
      <c r="DN34" s="281"/>
      <c r="DO34" s="281"/>
      <c r="DP34" s="281"/>
      <c r="DQ34" s="281"/>
      <c r="DR34" s="281"/>
      <c r="DS34" s="281"/>
      <c r="DT34" s="281"/>
      <c r="DU34" s="281"/>
      <c r="DV34" s="281"/>
      <c r="DW34" s="281"/>
      <c r="DX34" s="281"/>
      <c r="DY34" s="281"/>
      <c r="DZ34" s="281"/>
      <c r="EA34" s="281"/>
      <c r="EB34" s="281"/>
      <c r="EC34" s="281"/>
      <c r="ED34" s="281"/>
      <c r="EE34" s="281"/>
      <c r="EF34" s="281"/>
      <c r="EG34" s="281"/>
      <c r="EH34" s="281"/>
      <c r="EI34" s="281"/>
      <c r="EJ34" s="281"/>
      <c r="EK34" s="281"/>
      <c r="EL34" s="281"/>
      <c r="EM34" s="281"/>
      <c r="EN34" s="281"/>
      <c r="EO34" s="281"/>
      <c r="EP34" s="281"/>
      <c r="EQ34" s="281"/>
      <c r="ER34" s="281"/>
      <c r="ES34" s="281"/>
      <c r="ET34" s="281"/>
      <c r="EU34" s="281"/>
      <c r="EV34" s="281"/>
      <c r="EW34" s="281"/>
      <c r="EX34" s="281"/>
      <c r="EY34" s="281"/>
      <c r="EZ34" s="281"/>
      <c r="FA34" s="281"/>
      <c r="FB34" s="281"/>
      <c r="FC34" s="281"/>
      <c r="FD34" s="281"/>
      <c r="FE34" s="281"/>
      <c r="FF34" s="281"/>
      <c r="FG34" s="281"/>
      <c r="FH34" s="281"/>
      <c r="FI34" s="281"/>
      <c r="FJ34" s="281"/>
      <c r="FK34" s="281"/>
      <c r="FL34" s="281"/>
      <c r="FM34" s="281"/>
      <c r="FN34" s="281"/>
      <c r="FO34" s="281"/>
      <c r="FP34" s="281"/>
      <c r="FQ34" s="281"/>
      <c r="FR34" s="281"/>
      <c r="FS34" s="281"/>
      <c r="FT34" s="281"/>
      <c r="FU34" s="281"/>
      <c r="FV34" s="281"/>
      <c r="FW34" s="281"/>
      <c r="FX34" s="281"/>
      <c r="FY34" s="281"/>
      <c r="FZ34" s="281"/>
      <c r="GA34" s="281"/>
      <c r="GB34" s="281"/>
      <c r="GC34" s="281"/>
      <c r="GD34" s="281"/>
      <c r="GE34" s="281"/>
      <c r="GF34" s="281"/>
      <c r="GG34" s="281"/>
      <c r="GH34" s="281"/>
      <c r="GI34" s="281"/>
      <c r="GJ34" s="281"/>
      <c r="GK34" s="281"/>
      <c r="GL34" s="281"/>
      <c r="GM34" s="281"/>
      <c r="GN34" s="281"/>
      <c r="GO34" s="281"/>
      <c r="GP34" s="281"/>
      <c r="GQ34" s="281"/>
      <c r="GR34" s="281"/>
      <c r="GS34" s="281"/>
      <c r="GT34" s="281"/>
      <c r="GU34" s="281"/>
      <c r="GV34" s="281"/>
      <c r="GW34" s="281"/>
      <c r="GX34" s="281"/>
      <c r="GY34" s="281"/>
      <c r="GZ34" s="281"/>
      <c r="HA34" s="281"/>
      <c r="HB34" s="281"/>
      <c r="HC34" s="281"/>
      <c r="HD34" s="281"/>
      <c r="HE34" s="281"/>
      <c r="HF34" s="281"/>
      <c r="HG34" s="281"/>
      <c r="HH34" s="281"/>
      <c r="HI34" s="281"/>
      <c r="HJ34" s="281"/>
      <c r="HK34" s="281"/>
      <c r="HL34" s="281"/>
      <c r="HM34" s="281"/>
      <c r="HN34" s="281"/>
      <c r="HO34" s="281"/>
      <c r="HP34" s="281"/>
      <c r="HQ34" s="281"/>
      <c r="HR34" s="281"/>
      <c r="HS34" s="281"/>
      <c r="HT34" s="281"/>
      <c r="HU34" s="281"/>
      <c r="HV34" s="281"/>
      <c r="HW34" s="281"/>
      <c r="HX34" s="281"/>
      <c r="HY34" s="281"/>
      <c r="HZ34" s="281"/>
      <c r="IA34" s="281"/>
      <c r="IB34" s="281"/>
      <c r="IC34" s="281"/>
      <c r="ID34" s="281"/>
      <c r="IE34" s="281"/>
      <c r="IF34" s="281"/>
      <c r="IG34" s="281"/>
      <c r="IH34" s="281"/>
      <c r="II34" s="281"/>
      <c r="IJ34" s="281"/>
      <c r="IK34" s="281"/>
      <c r="IL34" s="281"/>
      <c r="IM34" s="281"/>
      <c r="IN34" s="281"/>
      <c r="IO34" s="281"/>
      <c r="IP34" s="281"/>
      <c r="IQ34" s="281"/>
      <c r="IR34" s="281"/>
      <c r="IS34" s="281"/>
      <c r="IT34" s="281"/>
      <c r="IU34" s="281"/>
      <c r="IV34" s="281"/>
    </row>
    <row r="35" spans="1:256" ht="26.25" customHeight="1">
      <c r="A35" s="429" t="s">
        <v>230</v>
      </c>
      <c r="B35" s="430"/>
      <c r="C35" s="253"/>
      <c r="D35" s="248"/>
      <c r="E35" s="434">
        <f>'様式１（女）'!$C$2</f>
        <v>0</v>
      </c>
      <c r="F35" s="434"/>
      <c r="G35" s="434">
        <f>'様式１（女）'!$F$2</f>
        <v>0</v>
      </c>
      <c r="H35" s="434"/>
      <c r="I35" s="435">
        <f>'様式１（女）'!$F$3</f>
        <v>0</v>
      </c>
      <c r="J35" s="434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3"/>
      <c r="DI35" s="173"/>
      <c r="DJ35" s="173"/>
      <c r="DK35" s="173"/>
      <c r="DL35" s="173"/>
      <c r="DM35" s="173"/>
      <c r="DN35" s="173"/>
      <c r="DO35" s="173"/>
      <c r="DP35" s="173"/>
      <c r="DQ35" s="173"/>
      <c r="DR35" s="173"/>
      <c r="DS35" s="173"/>
      <c r="DT35" s="173"/>
      <c r="DU35" s="173"/>
      <c r="DV35" s="173"/>
      <c r="DW35" s="173"/>
      <c r="DX35" s="173"/>
      <c r="DY35" s="173"/>
      <c r="DZ35" s="173"/>
      <c r="EA35" s="173"/>
      <c r="EB35" s="173"/>
      <c r="EC35" s="173"/>
      <c r="ED35" s="173"/>
      <c r="EE35" s="173"/>
      <c r="EF35" s="173"/>
      <c r="EG35" s="173"/>
      <c r="EH35" s="173"/>
      <c r="EI35" s="173"/>
      <c r="EJ35" s="173"/>
      <c r="EK35" s="173"/>
      <c r="EL35" s="173"/>
      <c r="EM35" s="173"/>
      <c r="EN35" s="173"/>
      <c r="EO35" s="173"/>
      <c r="EP35" s="173"/>
      <c r="EQ35" s="173"/>
      <c r="ER35" s="173"/>
      <c r="ES35" s="173"/>
      <c r="ET35" s="173"/>
      <c r="EU35" s="173"/>
      <c r="EV35" s="173"/>
      <c r="EW35" s="173"/>
      <c r="EX35" s="173"/>
      <c r="EY35" s="173"/>
      <c r="EZ35" s="173"/>
      <c r="FA35" s="173"/>
      <c r="FB35" s="173"/>
      <c r="FC35" s="173"/>
      <c r="FD35" s="173"/>
      <c r="FE35" s="173"/>
      <c r="FF35" s="173"/>
      <c r="FG35" s="173"/>
      <c r="FH35" s="173"/>
      <c r="FI35" s="173"/>
      <c r="FJ35" s="173"/>
      <c r="FK35" s="173"/>
      <c r="FL35" s="173"/>
      <c r="FM35" s="173"/>
      <c r="FN35" s="173"/>
      <c r="FO35" s="173"/>
      <c r="FP35" s="173"/>
      <c r="FQ35" s="173"/>
      <c r="FR35" s="173"/>
      <c r="FS35" s="173"/>
      <c r="FT35" s="173"/>
      <c r="FU35" s="173"/>
      <c r="FV35" s="173"/>
      <c r="FW35" s="173"/>
      <c r="FX35" s="173"/>
      <c r="FY35" s="173"/>
      <c r="FZ35" s="173"/>
      <c r="GA35" s="173"/>
      <c r="GB35" s="173"/>
      <c r="GC35" s="173"/>
      <c r="GD35" s="173"/>
      <c r="GE35" s="173"/>
      <c r="GF35" s="173"/>
      <c r="GG35" s="173"/>
      <c r="GH35" s="173"/>
      <c r="GI35" s="173"/>
      <c r="GJ35" s="173"/>
      <c r="GK35" s="173"/>
      <c r="GL35" s="173"/>
      <c r="GM35" s="173"/>
      <c r="GN35" s="173"/>
      <c r="GO35" s="173"/>
      <c r="GP35" s="173"/>
      <c r="GQ35" s="173"/>
      <c r="GR35" s="173"/>
      <c r="GS35" s="173"/>
      <c r="GT35" s="173"/>
      <c r="GU35" s="173"/>
      <c r="GV35" s="173"/>
      <c r="GW35" s="173"/>
      <c r="GX35" s="173"/>
      <c r="GY35" s="173"/>
      <c r="GZ35" s="173"/>
      <c r="HA35" s="173"/>
      <c r="HB35" s="173"/>
      <c r="HC35" s="173"/>
      <c r="HD35" s="173"/>
      <c r="HE35" s="173"/>
      <c r="HF35" s="173"/>
      <c r="HG35" s="173"/>
      <c r="HH35" s="173"/>
      <c r="HI35" s="173"/>
      <c r="HJ35" s="173"/>
      <c r="HK35" s="173"/>
      <c r="HL35" s="173"/>
      <c r="HM35" s="173"/>
      <c r="HN35" s="173"/>
      <c r="HO35" s="173"/>
      <c r="HP35" s="173"/>
      <c r="HQ35" s="173"/>
      <c r="HR35" s="173"/>
      <c r="HS35" s="173"/>
      <c r="HT35" s="173"/>
      <c r="HU35" s="173"/>
      <c r="HV35" s="173"/>
      <c r="HW35" s="173"/>
      <c r="HX35" s="173"/>
      <c r="HY35" s="173"/>
      <c r="HZ35" s="173"/>
      <c r="IA35" s="173"/>
      <c r="IB35" s="173"/>
      <c r="IC35" s="173"/>
      <c r="ID35" s="173"/>
      <c r="IE35" s="173"/>
      <c r="IF35" s="173"/>
      <c r="IG35" s="173"/>
      <c r="IH35" s="173"/>
      <c r="II35" s="173"/>
      <c r="IJ35" s="173"/>
      <c r="IK35" s="173"/>
      <c r="IL35" s="173"/>
      <c r="IM35" s="173"/>
      <c r="IN35" s="173"/>
      <c r="IO35" s="173"/>
      <c r="IP35" s="173"/>
      <c r="IQ35" s="173"/>
      <c r="IR35" s="173"/>
      <c r="IS35" s="173"/>
      <c r="IT35" s="173"/>
      <c r="IU35" s="173"/>
      <c r="IV35" s="173"/>
    </row>
    <row r="36" spans="1:256" ht="21" customHeight="1">
      <c r="A36" s="239"/>
      <c r="B36" s="239"/>
      <c r="C36" s="240"/>
      <c r="D36" s="431" t="s">
        <v>197</v>
      </c>
      <c r="E36" s="203" t="s">
        <v>211</v>
      </c>
      <c r="F36" s="254"/>
      <c r="G36" s="255"/>
      <c r="H36" s="374">
        <f>IF(F36="","",IF(F36="記録無",0,IF(VALUE(F36)&gt;26.4,0,INT(9.23076*(26.7-VALUE(F36))^1.835))))</f>
      </c>
      <c r="I36" s="375"/>
      <c r="J36" s="256" t="s">
        <v>199</v>
      </c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3"/>
      <c r="CV36" s="173"/>
      <c r="CW36" s="173"/>
      <c r="CX36" s="173"/>
      <c r="CY36" s="173"/>
      <c r="CZ36" s="173"/>
      <c r="DA36" s="173"/>
      <c r="DB36" s="173"/>
      <c r="DC36" s="173"/>
      <c r="DD36" s="173"/>
      <c r="DE36" s="173"/>
      <c r="DF36" s="173"/>
      <c r="DG36" s="173"/>
      <c r="DH36" s="173"/>
      <c r="DI36" s="173"/>
      <c r="DJ36" s="173"/>
      <c r="DK36" s="173"/>
      <c r="DL36" s="173"/>
      <c r="DM36" s="173"/>
      <c r="DN36" s="173"/>
      <c r="DO36" s="173"/>
      <c r="DP36" s="173"/>
      <c r="DQ36" s="173"/>
      <c r="DR36" s="173"/>
      <c r="DS36" s="173"/>
      <c r="DT36" s="173"/>
      <c r="DU36" s="173"/>
      <c r="DV36" s="173"/>
      <c r="DW36" s="173"/>
      <c r="DX36" s="173"/>
      <c r="DY36" s="173"/>
      <c r="DZ36" s="173"/>
      <c r="EA36" s="173"/>
      <c r="EB36" s="173"/>
      <c r="EC36" s="173"/>
      <c r="ED36" s="173"/>
      <c r="EE36" s="173"/>
      <c r="EF36" s="173"/>
      <c r="EG36" s="173"/>
      <c r="EH36" s="173"/>
      <c r="EI36" s="173"/>
      <c r="EJ36" s="173"/>
      <c r="EK36" s="173"/>
      <c r="EL36" s="173"/>
      <c r="EM36" s="173"/>
      <c r="EN36" s="173"/>
      <c r="EO36" s="173"/>
      <c r="EP36" s="173"/>
      <c r="EQ36" s="173"/>
      <c r="ER36" s="173"/>
      <c r="ES36" s="173"/>
      <c r="ET36" s="173"/>
      <c r="EU36" s="173"/>
      <c r="EV36" s="173"/>
      <c r="EW36" s="173"/>
      <c r="EX36" s="173"/>
      <c r="EY36" s="173"/>
      <c r="EZ36" s="173"/>
      <c r="FA36" s="173"/>
      <c r="FB36" s="173"/>
      <c r="FC36" s="173"/>
      <c r="FD36" s="173"/>
      <c r="FE36" s="173"/>
      <c r="FF36" s="173"/>
      <c r="FG36" s="173"/>
      <c r="FH36" s="173"/>
      <c r="FI36" s="173"/>
      <c r="FJ36" s="173"/>
      <c r="FK36" s="173"/>
      <c r="FL36" s="173"/>
      <c r="FM36" s="173"/>
      <c r="FN36" s="173"/>
      <c r="FO36" s="173"/>
      <c r="FP36" s="173"/>
      <c r="FQ36" s="173"/>
      <c r="FR36" s="173"/>
      <c r="FS36" s="173"/>
      <c r="FT36" s="173"/>
      <c r="FU36" s="173"/>
      <c r="FV36" s="173"/>
      <c r="FW36" s="173"/>
      <c r="FX36" s="173"/>
      <c r="FY36" s="173"/>
      <c r="FZ36" s="173"/>
      <c r="GA36" s="173"/>
      <c r="GB36" s="173"/>
      <c r="GC36" s="173"/>
      <c r="GD36" s="173"/>
      <c r="GE36" s="173"/>
      <c r="GF36" s="173"/>
      <c r="GG36" s="173"/>
      <c r="GH36" s="173"/>
      <c r="GI36" s="173"/>
      <c r="GJ36" s="173"/>
      <c r="GK36" s="173"/>
      <c r="GL36" s="173"/>
      <c r="GM36" s="173"/>
      <c r="GN36" s="173"/>
      <c r="GO36" s="173"/>
      <c r="GP36" s="173"/>
      <c r="GQ36" s="173"/>
      <c r="GR36" s="173"/>
      <c r="GS36" s="173"/>
      <c r="GT36" s="173"/>
      <c r="GU36" s="173"/>
      <c r="GV36" s="173"/>
      <c r="GW36" s="173"/>
      <c r="GX36" s="173"/>
      <c r="GY36" s="173"/>
      <c r="GZ36" s="173"/>
      <c r="HA36" s="173"/>
      <c r="HB36" s="173"/>
      <c r="HC36" s="173"/>
      <c r="HD36" s="173"/>
      <c r="HE36" s="173"/>
      <c r="HF36" s="173"/>
      <c r="HG36" s="173"/>
      <c r="HH36" s="173"/>
      <c r="HI36" s="173"/>
      <c r="HJ36" s="173"/>
      <c r="HK36" s="173"/>
      <c r="HL36" s="173"/>
      <c r="HM36" s="173"/>
      <c r="HN36" s="173"/>
      <c r="HO36" s="173"/>
      <c r="HP36" s="173"/>
      <c r="HQ36" s="173"/>
      <c r="HR36" s="173"/>
      <c r="HS36" s="173"/>
      <c r="HT36" s="173"/>
      <c r="HU36" s="173"/>
      <c r="HV36" s="173"/>
      <c r="HW36" s="173"/>
      <c r="HX36" s="173"/>
      <c r="HY36" s="173"/>
      <c r="HZ36" s="173"/>
      <c r="IA36" s="173"/>
      <c r="IB36" s="173"/>
      <c r="IC36" s="173"/>
      <c r="ID36" s="173"/>
      <c r="IE36" s="173"/>
      <c r="IF36" s="173"/>
      <c r="IG36" s="173"/>
      <c r="IH36" s="173"/>
      <c r="II36" s="173"/>
      <c r="IJ36" s="173"/>
      <c r="IK36" s="173"/>
      <c r="IL36" s="173"/>
      <c r="IM36" s="173"/>
      <c r="IN36" s="173"/>
      <c r="IO36" s="173"/>
      <c r="IP36" s="173"/>
      <c r="IQ36" s="173"/>
      <c r="IR36" s="173"/>
      <c r="IS36" s="173"/>
      <c r="IT36" s="173"/>
      <c r="IU36" s="173"/>
      <c r="IV36" s="173"/>
    </row>
    <row r="37" spans="1:256" ht="21" customHeight="1">
      <c r="A37" s="204"/>
      <c r="B37" s="205"/>
      <c r="C37" s="206"/>
      <c r="D37" s="431"/>
      <c r="E37" s="203" t="s">
        <v>202</v>
      </c>
      <c r="F37" s="432"/>
      <c r="G37" s="432"/>
      <c r="H37" s="374">
        <f>IF(F37="","",IF(F37="記録無",0,IF(VALUE(F37)&lt;0.76,0,INT(1.84523*(VALUE(F37)*100-75)^1.348))))</f>
      </c>
      <c r="I37" s="375"/>
      <c r="J37" s="389">
        <f>SUM(H36:I39)</f>
        <v>0</v>
      </c>
      <c r="K37" s="173" t="s">
        <v>201</v>
      </c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  <c r="DE37" s="173"/>
      <c r="DF37" s="173"/>
      <c r="DG37" s="173"/>
      <c r="DH37" s="173"/>
      <c r="DI37" s="173"/>
      <c r="DJ37" s="173"/>
      <c r="DK37" s="173"/>
      <c r="DL37" s="173"/>
      <c r="DM37" s="173"/>
      <c r="DN37" s="173"/>
      <c r="DO37" s="173"/>
      <c r="DP37" s="173"/>
      <c r="DQ37" s="173"/>
      <c r="DR37" s="173"/>
      <c r="DS37" s="173"/>
      <c r="DT37" s="173"/>
      <c r="DU37" s="173"/>
      <c r="DV37" s="173"/>
      <c r="DW37" s="173"/>
      <c r="DX37" s="173"/>
      <c r="DY37" s="173"/>
      <c r="DZ37" s="173"/>
      <c r="EA37" s="173"/>
      <c r="EB37" s="173"/>
      <c r="EC37" s="173"/>
      <c r="ED37" s="173"/>
      <c r="EE37" s="173"/>
      <c r="EF37" s="173"/>
      <c r="EG37" s="173"/>
      <c r="EH37" s="173"/>
      <c r="EI37" s="173"/>
      <c r="EJ37" s="173"/>
      <c r="EK37" s="173"/>
      <c r="EL37" s="173"/>
      <c r="EM37" s="173"/>
      <c r="EN37" s="173"/>
      <c r="EO37" s="173"/>
      <c r="EP37" s="173"/>
      <c r="EQ37" s="173"/>
      <c r="ER37" s="173"/>
      <c r="ES37" s="173"/>
      <c r="ET37" s="173"/>
      <c r="EU37" s="173"/>
      <c r="EV37" s="173"/>
      <c r="EW37" s="173"/>
      <c r="EX37" s="173"/>
      <c r="EY37" s="173"/>
      <c r="EZ37" s="173"/>
      <c r="FA37" s="173"/>
      <c r="FB37" s="173"/>
      <c r="FC37" s="173"/>
      <c r="FD37" s="173"/>
      <c r="FE37" s="173"/>
      <c r="FF37" s="173"/>
      <c r="FG37" s="173"/>
      <c r="FH37" s="173"/>
      <c r="FI37" s="173"/>
      <c r="FJ37" s="173"/>
      <c r="FK37" s="173"/>
      <c r="FL37" s="173"/>
      <c r="FM37" s="173"/>
      <c r="FN37" s="173"/>
      <c r="FO37" s="173"/>
      <c r="FP37" s="173"/>
      <c r="FQ37" s="173"/>
      <c r="FR37" s="173"/>
      <c r="FS37" s="173"/>
      <c r="FT37" s="173"/>
      <c r="FU37" s="173"/>
      <c r="FV37" s="173"/>
      <c r="FW37" s="173"/>
      <c r="FX37" s="173"/>
      <c r="FY37" s="173"/>
      <c r="FZ37" s="173"/>
      <c r="GA37" s="173"/>
      <c r="GB37" s="173"/>
      <c r="GC37" s="173"/>
      <c r="GD37" s="173"/>
      <c r="GE37" s="173"/>
      <c r="GF37" s="173"/>
      <c r="GG37" s="173"/>
      <c r="GH37" s="173"/>
      <c r="GI37" s="173"/>
      <c r="GJ37" s="173"/>
      <c r="GK37" s="173"/>
      <c r="GL37" s="173"/>
      <c r="GM37" s="173"/>
      <c r="GN37" s="173"/>
      <c r="GO37" s="173"/>
      <c r="GP37" s="173"/>
      <c r="GQ37" s="173"/>
      <c r="GR37" s="173"/>
      <c r="GS37" s="173"/>
      <c r="GT37" s="173"/>
      <c r="GU37" s="173"/>
      <c r="GV37" s="173"/>
      <c r="GW37" s="173"/>
      <c r="GX37" s="173"/>
      <c r="GY37" s="173"/>
      <c r="GZ37" s="173"/>
      <c r="HA37" s="173"/>
      <c r="HB37" s="173"/>
      <c r="HC37" s="173"/>
      <c r="HD37" s="173"/>
      <c r="HE37" s="173"/>
      <c r="HF37" s="173"/>
      <c r="HG37" s="173"/>
      <c r="HH37" s="173"/>
      <c r="HI37" s="173"/>
      <c r="HJ37" s="173"/>
      <c r="HK37" s="173"/>
      <c r="HL37" s="173"/>
      <c r="HM37" s="173"/>
      <c r="HN37" s="173"/>
      <c r="HO37" s="173"/>
      <c r="HP37" s="173"/>
      <c r="HQ37" s="173"/>
      <c r="HR37" s="173"/>
      <c r="HS37" s="173"/>
      <c r="HT37" s="173"/>
      <c r="HU37" s="173"/>
      <c r="HV37" s="173"/>
      <c r="HW37" s="173"/>
      <c r="HX37" s="173"/>
      <c r="HY37" s="173"/>
      <c r="HZ37" s="173"/>
      <c r="IA37" s="173"/>
      <c r="IB37" s="173"/>
      <c r="IC37" s="173"/>
      <c r="ID37" s="173"/>
      <c r="IE37" s="173"/>
      <c r="IF37" s="173"/>
      <c r="IG37" s="173"/>
      <c r="IH37" s="173"/>
      <c r="II37" s="173"/>
      <c r="IJ37" s="173"/>
      <c r="IK37" s="173"/>
      <c r="IL37" s="173"/>
      <c r="IM37" s="173"/>
      <c r="IN37" s="173"/>
      <c r="IO37" s="173"/>
      <c r="IP37" s="173"/>
      <c r="IQ37" s="173"/>
      <c r="IR37" s="173"/>
      <c r="IS37" s="173"/>
      <c r="IT37" s="173"/>
      <c r="IU37" s="173"/>
      <c r="IV37" s="173"/>
    </row>
    <row r="38" spans="1:256" ht="21" customHeight="1">
      <c r="A38" s="204"/>
      <c r="B38" s="205"/>
      <c r="C38" s="206"/>
      <c r="D38" s="431"/>
      <c r="E38" s="203" t="s">
        <v>200</v>
      </c>
      <c r="F38" s="432"/>
      <c r="G38" s="432"/>
      <c r="H38" s="374">
        <f>IF(F38="","",IF(F38="記録無",0,IF(VALUE(F38)&lt;1.53,0,INT(56.0211*(VALUE(F38)-1.5)^1.05))))</f>
      </c>
      <c r="I38" s="375"/>
      <c r="J38" s="390"/>
      <c r="K38" s="173" t="s">
        <v>231</v>
      </c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3"/>
      <c r="DE38" s="173"/>
      <c r="DF38" s="173"/>
      <c r="DG38" s="173"/>
      <c r="DH38" s="173"/>
      <c r="DI38" s="173"/>
      <c r="DJ38" s="173"/>
      <c r="DK38" s="173"/>
      <c r="DL38" s="173"/>
      <c r="DM38" s="173"/>
      <c r="DN38" s="173"/>
      <c r="DO38" s="173"/>
      <c r="DP38" s="173"/>
      <c r="DQ38" s="173"/>
      <c r="DR38" s="173"/>
      <c r="DS38" s="173"/>
      <c r="DT38" s="173"/>
      <c r="DU38" s="173"/>
      <c r="DV38" s="173"/>
      <c r="DW38" s="173"/>
      <c r="DX38" s="173"/>
      <c r="DY38" s="173"/>
      <c r="DZ38" s="173"/>
      <c r="EA38" s="173"/>
      <c r="EB38" s="173"/>
      <c r="EC38" s="173"/>
      <c r="ED38" s="173"/>
      <c r="EE38" s="173"/>
      <c r="EF38" s="173"/>
      <c r="EG38" s="173"/>
      <c r="EH38" s="173"/>
      <c r="EI38" s="173"/>
      <c r="EJ38" s="173"/>
      <c r="EK38" s="173"/>
      <c r="EL38" s="173"/>
      <c r="EM38" s="173"/>
      <c r="EN38" s="173"/>
      <c r="EO38" s="173"/>
      <c r="EP38" s="173"/>
      <c r="EQ38" s="173"/>
      <c r="ER38" s="173"/>
      <c r="ES38" s="173"/>
      <c r="ET38" s="173"/>
      <c r="EU38" s="173"/>
      <c r="EV38" s="173"/>
      <c r="EW38" s="173"/>
      <c r="EX38" s="173"/>
      <c r="EY38" s="173"/>
      <c r="EZ38" s="173"/>
      <c r="FA38" s="173"/>
      <c r="FB38" s="173"/>
      <c r="FC38" s="173"/>
      <c r="FD38" s="173"/>
      <c r="FE38" s="173"/>
      <c r="FF38" s="173"/>
      <c r="FG38" s="173"/>
      <c r="FH38" s="173"/>
      <c r="FI38" s="173"/>
      <c r="FJ38" s="173"/>
      <c r="FK38" s="173"/>
      <c r="FL38" s="173"/>
      <c r="FM38" s="173"/>
      <c r="FN38" s="173"/>
      <c r="FO38" s="173"/>
      <c r="FP38" s="173"/>
      <c r="FQ38" s="173"/>
      <c r="FR38" s="173"/>
      <c r="FS38" s="173"/>
      <c r="FT38" s="173"/>
      <c r="FU38" s="173"/>
      <c r="FV38" s="173"/>
      <c r="FW38" s="173"/>
      <c r="FX38" s="173"/>
      <c r="FY38" s="173"/>
      <c r="FZ38" s="173"/>
      <c r="GA38" s="173"/>
      <c r="GB38" s="173"/>
      <c r="GC38" s="173"/>
      <c r="GD38" s="173"/>
      <c r="GE38" s="173"/>
      <c r="GF38" s="173"/>
      <c r="GG38" s="173"/>
      <c r="GH38" s="173"/>
      <c r="GI38" s="173"/>
      <c r="GJ38" s="173"/>
      <c r="GK38" s="173"/>
      <c r="GL38" s="173"/>
      <c r="GM38" s="173"/>
      <c r="GN38" s="173"/>
      <c r="GO38" s="173"/>
      <c r="GP38" s="173"/>
      <c r="GQ38" s="173"/>
      <c r="GR38" s="173"/>
      <c r="GS38" s="173"/>
      <c r="GT38" s="173"/>
      <c r="GU38" s="173"/>
      <c r="GV38" s="173"/>
      <c r="GW38" s="173"/>
      <c r="GX38" s="173"/>
      <c r="GY38" s="173"/>
      <c r="GZ38" s="173"/>
      <c r="HA38" s="173"/>
      <c r="HB38" s="173"/>
      <c r="HC38" s="173"/>
      <c r="HD38" s="173"/>
      <c r="HE38" s="173"/>
      <c r="HF38" s="173"/>
      <c r="HG38" s="173"/>
      <c r="HH38" s="173"/>
      <c r="HI38" s="173"/>
      <c r="HJ38" s="173"/>
      <c r="HK38" s="173"/>
      <c r="HL38" s="173"/>
      <c r="HM38" s="173"/>
      <c r="HN38" s="173"/>
      <c r="HO38" s="173"/>
      <c r="HP38" s="173"/>
      <c r="HQ38" s="173"/>
      <c r="HR38" s="173"/>
      <c r="HS38" s="173"/>
      <c r="HT38" s="173"/>
      <c r="HU38" s="173"/>
      <c r="HV38" s="173"/>
      <c r="HW38" s="173"/>
      <c r="HX38" s="173"/>
      <c r="HY38" s="173"/>
      <c r="HZ38" s="173"/>
      <c r="IA38" s="173"/>
      <c r="IB38" s="173"/>
      <c r="IC38" s="173"/>
      <c r="ID38" s="173"/>
      <c r="IE38" s="173"/>
      <c r="IF38" s="173"/>
      <c r="IG38" s="173"/>
      <c r="IH38" s="173"/>
      <c r="II38" s="173"/>
      <c r="IJ38" s="173"/>
      <c r="IK38" s="173"/>
      <c r="IL38" s="173"/>
      <c r="IM38" s="173"/>
      <c r="IN38" s="173"/>
      <c r="IO38" s="173"/>
      <c r="IP38" s="173"/>
      <c r="IQ38" s="173"/>
      <c r="IR38" s="173"/>
      <c r="IS38" s="173"/>
      <c r="IT38" s="173"/>
      <c r="IU38" s="173"/>
      <c r="IV38" s="173"/>
    </row>
    <row r="39" spans="1:256" ht="21" customHeight="1">
      <c r="A39" s="204"/>
      <c r="B39" s="205"/>
      <c r="C39" s="206"/>
      <c r="D39" s="431"/>
      <c r="E39" s="203" t="s">
        <v>213</v>
      </c>
      <c r="F39" s="254"/>
      <c r="G39" s="254"/>
      <c r="H39" s="374">
        <f>IF(F39="","",IF(F39="記録無",0,IF(VALUE(F39)&gt;42.08,0,INT(4.99087*(42.5-VALUE(F39))^1.81))))</f>
      </c>
      <c r="I39" s="375"/>
      <c r="J39" s="391"/>
      <c r="K39" s="236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  <c r="CQ39" s="173"/>
      <c r="CR39" s="173"/>
      <c r="CS39" s="173"/>
      <c r="CT39" s="173"/>
      <c r="CU39" s="173"/>
      <c r="CV39" s="173"/>
      <c r="CW39" s="173"/>
      <c r="CX39" s="173"/>
      <c r="CY39" s="173"/>
      <c r="CZ39" s="173"/>
      <c r="DA39" s="173"/>
      <c r="DB39" s="173"/>
      <c r="DC39" s="173"/>
      <c r="DD39" s="173"/>
      <c r="DE39" s="173"/>
      <c r="DF39" s="173"/>
      <c r="DG39" s="173"/>
      <c r="DH39" s="173"/>
      <c r="DI39" s="173"/>
      <c r="DJ39" s="173"/>
      <c r="DK39" s="173"/>
      <c r="DL39" s="173"/>
      <c r="DM39" s="173"/>
      <c r="DN39" s="173"/>
      <c r="DO39" s="173"/>
      <c r="DP39" s="173"/>
      <c r="DQ39" s="173"/>
      <c r="DR39" s="173"/>
      <c r="DS39" s="173"/>
      <c r="DT39" s="173"/>
      <c r="DU39" s="173"/>
      <c r="DV39" s="173"/>
      <c r="DW39" s="173"/>
      <c r="DX39" s="173"/>
      <c r="DY39" s="173"/>
      <c r="DZ39" s="173"/>
      <c r="EA39" s="173"/>
      <c r="EB39" s="173"/>
      <c r="EC39" s="173"/>
      <c r="ED39" s="173"/>
      <c r="EE39" s="173"/>
      <c r="EF39" s="173"/>
      <c r="EG39" s="173"/>
      <c r="EH39" s="173"/>
      <c r="EI39" s="173"/>
      <c r="EJ39" s="173"/>
      <c r="EK39" s="173"/>
      <c r="EL39" s="173"/>
      <c r="EM39" s="173"/>
      <c r="EN39" s="173"/>
      <c r="EO39" s="173"/>
      <c r="EP39" s="173"/>
      <c r="EQ39" s="173"/>
      <c r="ER39" s="173"/>
      <c r="ES39" s="173"/>
      <c r="ET39" s="173"/>
      <c r="EU39" s="173"/>
      <c r="EV39" s="173"/>
      <c r="EW39" s="173"/>
      <c r="EX39" s="173"/>
      <c r="EY39" s="173"/>
      <c r="EZ39" s="173"/>
      <c r="FA39" s="173"/>
      <c r="FB39" s="173"/>
      <c r="FC39" s="173"/>
      <c r="FD39" s="173"/>
      <c r="FE39" s="173"/>
      <c r="FF39" s="173"/>
      <c r="FG39" s="173"/>
      <c r="FH39" s="173"/>
      <c r="FI39" s="173"/>
      <c r="FJ39" s="173"/>
      <c r="FK39" s="173"/>
      <c r="FL39" s="173"/>
      <c r="FM39" s="173"/>
      <c r="FN39" s="173"/>
      <c r="FO39" s="173"/>
      <c r="FP39" s="173"/>
      <c r="FQ39" s="173"/>
      <c r="FR39" s="173"/>
      <c r="FS39" s="173"/>
      <c r="FT39" s="173"/>
      <c r="FU39" s="173"/>
      <c r="FV39" s="173"/>
      <c r="FW39" s="173"/>
      <c r="FX39" s="173"/>
      <c r="FY39" s="173"/>
      <c r="FZ39" s="173"/>
      <c r="GA39" s="173"/>
      <c r="GB39" s="173"/>
      <c r="GC39" s="173"/>
      <c r="GD39" s="173"/>
      <c r="GE39" s="173"/>
      <c r="GF39" s="173"/>
      <c r="GG39" s="173"/>
      <c r="GH39" s="173"/>
      <c r="GI39" s="173"/>
      <c r="GJ39" s="173"/>
      <c r="GK39" s="173"/>
      <c r="GL39" s="173"/>
      <c r="GM39" s="173"/>
      <c r="GN39" s="173"/>
      <c r="GO39" s="173"/>
      <c r="GP39" s="173"/>
      <c r="GQ39" s="173"/>
      <c r="GR39" s="173"/>
      <c r="GS39" s="173"/>
      <c r="GT39" s="173"/>
      <c r="GU39" s="173"/>
      <c r="GV39" s="173"/>
      <c r="GW39" s="173"/>
      <c r="GX39" s="173"/>
      <c r="GY39" s="173"/>
      <c r="GZ39" s="173"/>
      <c r="HA39" s="173"/>
      <c r="HB39" s="173"/>
      <c r="HC39" s="173"/>
      <c r="HD39" s="173"/>
      <c r="HE39" s="173"/>
      <c r="HF39" s="173"/>
      <c r="HG39" s="173"/>
      <c r="HH39" s="173"/>
      <c r="HI39" s="173"/>
      <c r="HJ39" s="173"/>
      <c r="HK39" s="173"/>
      <c r="HL39" s="173"/>
      <c r="HM39" s="173"/>
      <c r="HN39" s="173"/>
      <c r="HO39" s="173"/>
      <c r="HP39" s="173"/>
      <c r="HQ39" s="173"/>
      <c r="HR39" s="173"/>
      <c r="HS39" s="173"/>
      <c r="HT39" s="173"/>
      <c r="HU39" s="173"/>
      <c r="HV39" s="173"/>
      <c r="HW39" s="173"/>
      <c r="HX39" s="173"/>
      <c r="HY39" s="173"/>
      <c r="HZ39" s="173"/>
      <c r="IA39" s="173"/>
      <c r="IB39" s="173"/>
      <c r="IC39" s="173"/>
      <c r="ID39" s="173"/>
      <c r="IE39" s="173"/>
      <c r="IF39" s="173"/>
      <c r="IG39" s="173"/>
      <c r="IH39" s="173"/>
      <c r="II39" s="173"/>
      <c r="IJ39" s="173"/>
      <c r="IK39" s="173"/>
      <c r="IL39" s="173"/>
      <c r="IM39" s="173"/>
      <c r="IN39" s="173"/>
      <c r="IO39" s="173"/>
      <c r="IP39" s="173"/>
      <c r="IQ39" s="173"/>
      <c r="IR39" s="173"/>
      <c r="IS39" s="173"/>
      <c r="IT39" s="173"/>
      <c r="IU39" s="173"/>
      <c r="IV39" s="173"/>
    </row>
    <row r="40" spans="1:256" ht="12.75">
      <c r="A40" s="207"/>
      <c r="B40" s="207"/>
      <c r="C40" s="207"/>
      <c r="D40" s="207"/>
      <c r="E40" s="207"/>
      <c r="F40" s="207"/>
      <c r="G40" s="207"/>
      <c r="H40" s="207"/>
      <c r="I40" s="207"/>
      <c r="J40" s="207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/>
      <c r="BX40" s="173"/>
      <c r="BY40" s="173"/>
      <c r="BZ40" s="173"/>
      <c r="CA40" s="173"/>
      <c r="CB40" s="173"/>
      <c r="CC40" s="173"/>
      <c r="CD40" s="173"/>
      <c r="CE40" s="173"/>
      <c r="CF40" s="173"/>
      <c r="CG40" s="173"/>
      <c r="CH40" s="173"/>
      <c r="CI40" s="173"/>
      <c r="CJ40" s="173"/>
      <c r="CK40" s="173"/>
      <c r="CL40" s="173"/>
      <c r="CM40" s="173"/>
      <c r="CN40" s="173"/>
      <c r="CO40" s="173"/>
      <c r="CP40" s="173"/>
      <c r="CQ40" s="173"/>
      <c r="CR40" s="173"/>
      <c r="CS40" s="173"/>
      <c r="CT40" s="173"/>
      <c r="CU40" s="173"/>
      <c r="CV40" s="173"/>
      <c r="CW40" s="173"/>
      <c r="CX40" s="173"/>
      <c r="CY40" s="173"/>
      <c r="CZ40" s="173"/>
      <c r="DA40" s="173"/>
      <c r="DB40" s="173"/>
      <c r="DC40" s="173"/>
      <c r="DD40" s="173"/>
      <c r="DE40" s="173"/>
      <c r="DF40" s="173"/>
      <c r="DG40" s="173"/>
      <c r="DH40" s="173"/>
      <c r="DI40" s="173"/>
      <c r="DJ40" s="173"/>
      <c r="DK40" s="173"/>
      <c r="DL40" s="173"/>
      <c r="DM40" s="173"/>
      <c r="DN40" s="173"/>
      <c r="DO40" s="173"/>
      <c r="DP40" s="173"/>
      <c r="DQ40" s="173"/>
      <c r="DR40" s="173"/>
      <c r="DS40" s="173"/>
      <c r="DT40" s="173"/>
      <c r="DU40" s="173"/>
      <c r="DV40" s="173"/>
      <c r="DW40" s="173"/>
      <c r="DX40" s="173"/>
      <c r="DY40" s="173"/>
      <c r="DZ40" s="173"/>
      <c r="EA40" s="173"/>
      <c r="EB40" s="173"/>
      <c r="EC40" s="173"/>
      <c r="ED40" s="173"/>
      <c r="EE40" s="173"/>
      <c r="EF40" s="173"/>
      <c r="EG40" s="173"/>
      <c r="EH40" s="173"/>
      <c r="EI40" s="173"/>
      <c r="EJ40" s="173"/>
      <c r="EK40" s="173"/>
      <c r="EL40" s="173"/>
      <c r="EM40" s="173"/>
      <c r="EN40" s="173"/>
      <c r="EO40" s="173"/>
      <c r="EP40" s="173"/>
      <c r="EQ40" s="173"/>
      <c r="ER40" s="173"/>
      <c r="ES40" s="173"/>
      <c r="ET40" s="173"/>
      <c r="EU40" s="173"/>
      <c r="EV40" s="173"/>
      <c r="EW40" s="173"/>
      <c r="EX40" s="173"/>
      <c r="EY40" s="173"/>
      <c r="EZ40" s="173"/>
      <c r="FA40" s="173"/>
      <c r="FB40" s="173"/>
      <c r="FC40" s="173"/>
      <c r="FD40" s="173"/>
      <c r="FE40" s="173"/>
      <c r="FF40" s="173"/>
      <c r="FG40" s="173"/>
      <c r="FH40" s="173"/>
      <c r="FI40" s="173"/>
      <c r="FJ40" s="173"/>
      <c r="FK40" s="173"/>
      <c r="FL40" s="173"/>
      <c r="FM40" s="173"/>
      <c r="FN40" s="173"/>
      <c r="FO40" s="173"/>
      <c r="FP40" s="173"/>
      <c r="FQ40" s="173"/>
      <c r="FR40" s="173"/>
      <c r="FS40" s="173"/>
      <c r="FT40" s="173"/>
      <c r="FU40" s="173"/>
      <c r="FV40" s="173"/>
      <c r="FW40" s="173"/>
      <c r="FX40" s="173"/>
      <c r="FY40" s="173"/>
      <c r="FZ40" s="173"/>
      <c r="GA40" s="173"/>
      <c r="GB40" s="173"/>
      <c r="GC40" s="173"/>
      <c r="GD40" s="173"/>
      <c r="GE40" s="173"/>
      <c r="GF40" s="173"/>
      <c r="GG40" s="173"/>
      <c r="GH40" s="173"/>
      <c r="GI40" s="173"/>
      <c r="GJ40" s="173"/>
      <c r="GK40" s="173"/>
      <c r="GL40" s="173"/>
      <c r="GM40" s="173"/>
      <c r="GN40" s="173"/>
      <c r="GO40" s="173"/>
      <c r="GP40" s="173"/>
      <c r="GQ40" s="173"/>
      <c r="GR40" s="173"/>
      <c r="GS40" s="173"/>
      <c r="GT40" s="173"/>
      <c r="GU40" s="173"/>
      <c r="GV40" s="173"/>
      <c r="GW40" s="173"/>
      <c r="GX40" s="173"/>
      <c r="GY40" s="173"/>
      <c r="GZ40" s="173"/>
      <c r="HA40" s="173"/>
      <c r="HB40" s="173"/>
      <c r="HC40" s="173"/>
      <c r="HD40" s="173"/>
      <c r="HE40" s="173"/>
      <c r="HF40" s="173"/>
      <c r="HG40" s="173"/>
      <c r="HH40" s="173"/>
      <c r="HI40" s="173"/>
      <c r="HJ40" s="173"/>
      <c r="HK40" s="173"/>
      <c r="HL40" s="173"/>
      <c r="HM40" s="173"/>
      <c r="HN40" s="173"/>
      <c r="HO40" s="173"/>
      <c r="HP40" s="173"/>
      <c r="HQ40" s="173"/>
      <c r="HR40" s="173"/>
      <c r="HS40" s="173"/>
      <c r="HT40" s="173"/>
      <c r="HU40" s="173"/>
      <c r="HV40" s="173"/>
      <c r="HW40" s="173"/>
      <c r="HX40" s="173"/>
      <c r="HY40" s="173"/>
      <c r="HZ40" s="173"/>
      <c r="IA40" s="173"/>
      <c r="IB40" s="173"/>
      <c r="IC40" s="173"/>
      <c r="ID40" s="173"/>
      <c r="IE40" s="173"/>
      <c r="IF40" s="173"/>
      <c r="IG40" s="173"/>
      <c r="IH40" s="173"/>
      <c r="II40" s="173"/>
      <c r="IJ40" s="173"/>
      <c r="IK40" s="173"/>
      <c r="IL40" s="173"/>
      <c r="IM40" s="173"/>
      <c r="IN40" s="173"/>
      <c r="IO40" s="173"/>
      <c r="IP40" s="173"/>
      <c r="IQ40" s="173"/>
      <c r="IR40" s="173"/>
      <c r="IS40" s="173"/>
      <c r="IT40" s="173"/>
      <c r="IU40" s="173"/>
      <c r="IV40" s="173"/>
    </row>
    <row r="46" ht="18.75"/>
  </sheetData>
  <sheetProtection password="DDFD" sheet="1" objects="1" scenarios="1" selectLockedCells="1"/>
  <mergeCells count="80">
    <mergeCell ref="E2:F2"/>
    <mergeCell ref="G2:H2"/>
    <mergeCell ref="I2:J2"/>
    <mergeCell ref="E3:F3"/>
    <mergeCell ref="G3:H3"/>
    <mergeCell ref="I3:J3"/>
    <mergeCell ref="D4:D7"/>
    <mergeCell ref="H4:I4"/>
    <mergeCell ref="F5:G5"/>
    <mergeCell ref="H5:I5"/>
    <mergeCell ref="J5:J7"/>
    <mergeCell ref="F6:G6"/>
    <mergeCell ref="H6:I6"/>
    <mergeCell ref="H7:I7"/>
    <mergeCell ref="E10:F10"/>
    <mergeCell ref="G10:H10"/>
    <mergeCell ref="I10:J10"/>
    <mergeCell ref="E11:F11"/>
    <mergeCell ref="G11:H11"/>
    <mergeCell ref="I11:J11"/>
    <mergeCell ref="D12:D15"/>
    <mergeCell ref="H12:I12"/>
    <mergeCell ref="F13:G13"/>
    <mergeCell ref="H13:I13"/>
    <mergeCell ref="J13:J15"/>
    <mergeCell ref="F14:G14"/>
    <mergeCell ref="H14:I14"/>
    <mergeCell ref="H15:I15"/>
    <mergeCell ref="E18:F18"/>
    <mergeCell ref="G18:H18"/>
    <mergeCell ref="I18:J18"/>
    <mergeCell ref="E19:F19"/>
    <mergeCell ref="G19:H19"/>
    <mergeCell ref="I19:J19"/>
    <mergeCell ref="D20:D23"/>
    <mergeCell ref="H20:I20"/>
    <mergeCell ref="F21:G21"/>
    <mergeCell ref="H21:I21"/>
    <mergeCell ref="J21:J23"/>
    <mergeCell ref="F22:G22"/>
    <mergeCell ref="H22:I22"/>
    <mergeCell ref="H23:I23"/>
    <mergeCell ref="E26:F26"/>
    <mergeCell ref="G26:H26"/>
    <mergeCell ref="I26:J26"/>
    <mergeCell ref="E27:F27"/>
    <mergeCell ref="G27:H27"/>
    <mergeCell ref="I27:J27"/>
    <mergeCell ref="F29:G29"/>
    <mergeCell ref="H29:I29"/>
    <mergeCell ref="J29:J31"/>
    <mergeCell ref="F30:G30"/>
    <mergeCell ref="H30:I30"/>
    <mergeCell ref="H31:I31"/>
    <mergeCell ref="J37:J39"/>
    <mergeCell ref="F38:G38"/>
    <mergeCell ref="H38:I38"/>
    <mergeCell ref="H39:I39"/>
    <mergeCell ref="E34:F34"/>
    <mergeCell ref="G34:H34"/>
    <mergeCell ref="I34:J34"/>
    <mergeCell ref="E35:F35"/>
    <mergeCell ref="G35:H35"/>
    <mergeCell ref="I35:J35"/>
    <mergeCell ref="A2:B2"/>
    <mergeCell ref="A3:B3"/>
    <mergeCell ref="A10:B10"/>
    <mergeCell ref="A11:B11"/>
    <mergeCell ref="D36:D39"/>
    <mergeCell ref="H36:I36"/>
    <mergeCell ref="F37:G37"/>
    <mergeCell ref="H37:I37"/>
    <mergeCell ref="D28:D31"/>
    <mergeCell ref="H28:I28"/>
    <mergeCell ref="A18:B18"/>
    <mergeCell ref="A19:B19"/>
    <mergeCell ref="A26:B26"/>
    <mergeCell ref="A27:B27"/>
    <mergeCell ref="A34:B34"/>
    <mergeCell ref="A35:B35"/>
  </mergeCells>
  <dataValidations count="1">
    <dataValidation allowBlank="1" showInputMessage="1" showErrorMessage="1" imeMode="halfKatakana" sqref="C2 C18 C26 C34 C10"/>
  </dataValidation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B1:M23"/>
  <sheetViews>
    <sheetView showGridLines="0" showZeros="0" zoomScale="85" zoomScaleNormal="85" zoomScaleSheetLayoutView="85" zoomScalePageLayoutView="0" workbookViewId="0" topLeftCell="A1">
      <selection activeCell="E8" sqref="E8:H8"/>
    </sheetView>
  </sheetViews>
  <sheetFormatPr defaultColWidth="9.00390625" defaultRowHeight="13.5"/>
  <cols>
    <col min="1" max="1" width="4.375" style="174" customWidth="1"/>
    <col min="2" max="2" width="3.75390625" style="174" customWidth="1"/>
    <col min="3" max="3" width="6.75390625" style="174" customWidth="1"/>
    <col min="4" max="4" width="18.875" style="174" customWidth="1"/>
    <col min="5" max="5" width="16.25390625" style="174" customWidth="1"/>
    <col min="6" max="6" width="7.50390625" style="174" customWidth="1"/>
    <col min="7" max="7" width="5.625" style="174" customWidth="1"/>
    <col min="8" max="8" width="13.875" style="174" customWidth="1"/>
    <col min="9" max="9" width="3.625" style="174" customWidth="1"/>
    <col min="10" max="10" width="3.75390625" style="174" customWidth="1"/>
    <col min="11" max="11" width="4.375" style="174" customWidth="1"/>
    <col min="12" max="13" width="9.00390625" style="174" customWidth="1"/>
    <col min="14" max="16384" width="9.00390625" style="174" customWidth="1"/>
  </cols>
  <sheetData>
    <row r="1" spans="2:11" ht="34.5" customHeight="1">
      <c r="B1" s="260" t="s">
        <v>232</v>
      </c>
      <c r="C1" s="260"/>
      <c r="D1" s="260"/>
      <c r="E1" s="260"/>
      <c r="F1" s="260"/>
      <c r="G1" s="260"/>
      <c r="H1" s="260"/>
      <c r="I1" s="260"/>
      <c r="J1" s="260"/>
      <c r="K1" s="261" t="s">
        <v>258</v>
      </c>
    </row>
    <row r="2" spans="2:10" ht="37.5" customHeight="1">
      <c r="B2" s="436" t="s">
        <v>234</v>
      </c>
      <c r="C2" s="436"/>
      <c r="D2" s="437"/>
      <c r="E2" s="437"/>
      <c r="F2" s="437"/>
      <c r="G2" s="437"/>
      <c r="H2" s="437"/>
      <c r="I2" s="437"/>
      <c r="J2" s="437"/>
    </row>
    <row r="3" ht="25.5" customHeight="1">
      <c r="D3" s="201"/>
    </row>
    <row r="4" spans="2:13" ht="24.75" customHeight="1">
      <c r="B4" s="444" t="s">
        <v>224</v>
      </c>
      <c r="C4" s="445"/>
      <c r="D4" s="446"/>
      <c r="E4" s="438">
        <f>IF('様式１（男）'!C2="",'様式１（女）'!C2,'様式１（男）'!C2)</f>
        <v>0</v>
      </c>
      <c r="F4" s="439"/>
      <c r="G4" s="439"/>
      <c r="H4" s="439"/>
      <c r="I4" s="439"/>
      <c r="J4" s="440"/>
      <c r="M4" s="175"/>
    </row>
    <row r="5" spans="2:13" ht="24.75" customHeight="1">
      <c r="B5" s="444" t="s">
        <v>223</v>
      </c>
      <c r="C5" s="445"/>
      <c r="D5" s="446"/>
      <c r="E5" s="441">
        <f>IF('様式１（男）'!F2="",'様式１（女）'!F2,'様式１（男）'!F2)</f>
        <v>0</v>
      </c>
      <c r="F5" s="442"/>
      <c r="G5" s="442"/>
      <c r="H5" s="442"/>
      <c r="I5" s="442"/>
      <c r="J5" s="443"/>
      <c r="M5" s="175"/>
    </row>
    <row r="6" spans="2:13" ht="24.75" customHeight="1">
      <c r="B6" s="444" t="s">
        <v>254</v>
      </c>
      <c r="C6" s="445"/>
      <c r="D6" s="446"/>
      <c r="E6" s="441">
        <f>IF('様式１（男）'!F3="",'様式１（女）'!F3,'様式１（男）'!F3)</f>
        <v>0</v>
      </c>
      <c r="F6" s="442"/>
      <c r="G6" s="442"/>
      <c r="H6" s="442"/>
      <c r="I6" s="442"/>
      <c r="J6" s="443"/>
      <c r="M6" s="175"/>
    </row>
    <row r="7" spans="2:13" ht="24.75" customHeight="1">
      <c r="B7" s="198"/>
      <c r="C7" s="198"/>
      <c r="D7" s="200"/>
      <c r="E7" s="199"/>
      <c r="F7" s="199"/>
      <c r="G7" s="199"/>
      <c r="H7" s="197"/>
      <c r="I7" s="197"/>
      <c r="J7" s="197"/>
      <c r="M7" s="175"/>
    </row>
    <row r="8" spans="2:13" ht="24.75" customHeight="1">
      <c r="B8" s="198"/>
      <c r="C8" s="447" t="s">
        <v>222</v>
      </c>
      <c r="D8" s="447"/>
      <c r="E8" s="452"/>
      <c r="F8" s="453"/>
      <c r="G8" s="453"/>
      <c r="H8" s="453"/>
      <c r="I8" s="257" t="s">
        <v>221</v>
      </c>
      <c r="J8" s="197"/>
      <c r="M8" s="175"/>
    </row>
    <row r="9" spans="2:13" ht="24.75" customHeight="1">
      <c r="B9" s="198"/>
      <c r="C9" s="447" t="s">
        <v>220</v>
      </c>
      <c r="D9" s="447"/>
      <c r="E9" s="448"/>
      <c r="F9" s="448"/>
      <c r="G9" s="448"/>
      <c r="H9" s="448"/>
      <c r="I9" s="448"/>
      <c r="J9" s="197"/>
      <c r="M9" s="175"/>
    </row>
    <row r="10" spans="2:13" ht="24.75" customHeight="1" thickBot="1">
      <c r="B10" s="196"/>
      <c r="C10" s="196"/>
      <c r="D10" s="177"/>
      <c r="F10" s="195" t="s">
        <v>219</v>
      </c>
      <c r="M10" s="175"/>
    </row>
    <row r="11" spans="2:13" ht="24.75" customHeight="1">
      <c r="B11" s="176"/>
      <c r="C11" s="193" t="s">
        <v>218</v>
      </c>
      <c r="D11" s="192"/>
      <c r="E11" s="191"/>
      <c r="F11" s="194"/>
      <c r="G11" s="190" t="s">
        <v>217</v>
      </c>
      <c r="H11" s="189">
        <f>F11*1000</f>
        <v>0</v>
      </c>
      <c r="I11" s="188" t="s">
        <v>215</v>
      </c>
      <c r="M11" s="175"/>
    </row>
    <row r="12" spans="2:13" ht="24.75" customHeight="1" thickBot="1">
      <c r="B12" s="176"/>
      <c r="C12" s="187" t="s">
        <v>240</v>
      </c>
      <c r="D12" s="186"/>
      <c r="E12" s="185"/>
      <c r="F12" s="227"/>
      <c r="G12" s="184" t="s">
        <v>217</v>
      </c>
      <c r="H12" s="183">
        <f>F12*500</f>
        <v>0</v>
      </c>
      <c r="I12" s="182" t="s">
        <v>215</v>
      </c>
      <c r="M12" s="175"/>
    </row>
    <row r="13" spans="2:13" ht="24.75" customHeight="1" thickTop="1">
      <c r="B13" s="176"/>
      <c r="C13" s="449" t="s">
        <v>216</v>
      </c>
      <c r="D13" s="450"/>
      <c r="E13" s="450"/>
      <c r="F13" s="450"/>
      <c r="G13" s="451"/>
      <c r="H13" s="181">
        <f>SUM(H11:H12)</f>
        <v>0</v>
      </c>
      <c r="I13" s="180" t="s">
        <v>215</v>
      </c>
      <c r="M13" s="175"/>
    </row>
    <row r="14" spans="3:13" ht="25.5" customHeight="1">
      <c r="C14" s="179"/>
      <c r="D14" s="179"/>
      <c r="E14" s="179"/>
      <c r="F14" s="179"/>
      <c r="G14" s="179"/>
      <c r="H14" s="179"/>
      <c r="I14" s="179" t="s">
        <v>253</v>
      </c>
      <c r="M14" s="175"/>
    </row>
    <row r="15" ht="12.75">
      <c r="M15" s="175"/>
    </row>
    <row r="16" spans="2:13" ht="21" customHeight="1">
      <c r="B16" s="228" t="s">
        <v>235</v>
      </c>
      <c r="C16" s="229" t="s">
        <v>236</v>
      </c>
      <c r="D16" s="230"/>
      <c r="E16" s="230"/>
      <c r="F16" s="230"/>
      <c r="G16" s="230"/>
      <c r="H16" s="230"/>
      <c r="I16" s="230"/>
      <c r="J16" s="230"/>
      <c r="K16" s="230"/>
      <c r="M16" s="175"/>
    </row>
    <row r="17" spans="2:13" ht="21" customHeight="1">
      <c r="B17" s="228" t="s">
        <v>235</v>
      </c>
      <c r="C17" s="231" t="s">
        <v>237</v>
      </c>
      <c r="D17" s="201"/>
      <c r="E17" s="201"/>
      <c r="F17" s="201"/>
      <c r="G17" s="201"/>
      <c r="H17" s="201"/>
      <c r="I17" s="201"/>
      <c r="J17" s="201"/>
      <c r="K17" s="201"/>
      <c r="M17" s="175"/>
    </row>
    <row r="18" spans="2:13" ht="50.25" customHeight="1">
      <c r="B18" s="228" t="s">
        <v>235</v>
      </c>
      <c r="C18" s="454" t="s">
        <v>252</v>
      </c>
      <c r="D18" s="454"/>
      <c r="E18" s="454"/>
      <c r="F18" s="454"/>
      <c r="G18" s="454"/>
      <c r="H18" s="454"/>
      <c r="I18" s="454"/>
      <c r="J18" s="454"/>
      <c r="K18" s="454"/>
      <c r="M18" s="175"/>
    </row>
    <row r="19" spans="2:13" ht="33.75" customHeight="1">
      <c r="B19" s="228" t="s">
        <v>235</v>
      </c>
      <c r="C19" s="455" t="s">
        <v>239</v>
      </c>
      <c r="D19" s="455"/>
      <c r="E19" s="455"/>
      <c r="F19" s="455"/>
      <c r="G19" s="455"/>
      <c r="H19" s="455"/>
      <c r="I19" s="455"/>
      <c r="J19" s="455"/>
      <c r="K19" s="455"/>
      <c r="M19" s="175"/>
    </row>
    <row r="20" spans="2:13" ht="21" customHeight="1">
      <c r="B20" s="228" t="s">
        <v>235</v>
      </c>
      <c r="C20" s="229" t="s">
        <v>238</v>
      </c>
      <c r="D20" s="201"/>
      <c r="E20" s="201"/>
      <c r="F20" s="201"/>
      <c r="G20" s="201"/>
      <c r="H20" s="201"/>
      <c r="I20" s="201"/>
      <c r="J20" s="201"/>
      <c r="K20" s="201"/>
      <c r="M20" s="175"/>
    </row>
    <row r="21" ht="12.75">
      <c r="M21" s="175"/>
    </row>
    <row r="22" spans="2:13" ht="14.25">
      <c r="B22" s="178" t="s">
        <v>233</v>
      </c>
      <c r="M22" s="175"/>
    </row>
    <row r="23" ht="12.75">
      <c r="M23" s="175"/>
    </row>
  </sheetData>
  <sheetProtection password="DDFD" sheet="1" selectLockedCells="1"/>
  <mergeCells count="14">
    <mergeCell ref="E9:I9"/>
    <mergeCell ref="C13:G13"/>
    <mergeCell ref="E8:H8"/>
    <mergeCell ref="C18:K18"/>
    <mergeCell ref="C19:K19"/>
    <mergeCell ref="E6:J6"/>
    <mergeCell ref="B6:D6"/>
    <mergeCell ref="C9:D9"/>
    <mergeCell ref="B2:J2"/>
    <mergeCell ref="E4:J4"/>
    <mergeCell ref="E5:J5"/>
    <mergeCell ref="B4:D4"/>
    <mergeCell ref="B5:D5"/>
    <mergeCell ref="C8:D8"/>
  </mergeCells>
  <dataValidations count="2">
    <dataValidation allowBlank="1" showInputMessage="1" showErrorMessage="1" imeMode="halfAlpha" sqref="E9:I9"/>
    <dataValidation allowBlank="1" showInputMessage="1" showErrorMessage="1" imeMode="hiragana" sqref="E8:H8"/>
  </dataValidation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8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7.75390625" style="0" bestFit="1" customWidth="1"/>
    <col min="2" max="2" width="12.125" style="36" customWidth="1"/>
    <col min="3" max="3" width="13.00390625" style="0" bestFit="1" customWidth="1"/>
    <col min="4" max="4" width="9.75390625" style="39" bestFit="1" customWidth="1"/>
    <col min="5" max="5" width="14.375" style="43" customWidth="1"/>
    <col min="6" max="7" width="4.875" style="43" bestFit="1" customWidth="1"/>
    <col min="8" max="8" width="8.875" style="45" bestFit="1" customWidth="1"/>
    <col min="9" max="9" width="8.75390625" style="43" bestFit="1" customWidth="1"/>
    <col min="10" max="10" width="4.50390625" style="46" bestFit="1" customWidth="1"/>
    <col min="11" max="11" width="8.875" style="39" bestFit="1" customWidth="1"/>
    <col min="12" max="12" width="8.75390625" style="39" bestFit="1" customWidth="1"/>
    <col min="13" max="13" width="4.50390625" style="46" bestFit="1" customWidth="1"/>
    <col min="14" max="14" width="5.625" style="39" customWidth="1"/>
    <col min="15" max="15" width="14.875" style="39" customWidth="1"/>
    <col min="16" max="16" width="6.625" style="39" bestFit="1" customWidth="1"/>
    <col min="17" max="17" width="5.625" style="45" customWidth="1"/>
    <col min="18" max="18" width="12.625" style="43" customWidth="1"/>
    <col min="19" max="19" width="6.625" style="43" bestFit="1" customWidth="1"/>
    <col min="20" max="20" width="9.125" style="1" customWidth="1"/>
    <col min="61" max="61" width="10.75390625" style="0" bestFit="1" customWidth="1"/>
  </cols>
  <sheetData>
    <row r="1" ht="45" customHeight="1">
      <c r="B1" s="60" t="s">
        <v>44</v>
      </c>
    </row>
    <row r="2" spans="1:19" ht="12.75">
      <c r="A2" t="s">
        <v>7</v>
      </c>
      <c r="B2" s="36" t="s">
        <v>2</v>
      </c>
      <c r="C2" t="s">
        <v>40</v>
      </c>
      <c r="D2" s="39" t="s">
        <v>73</v>
      </c>
      <c r="E2" s="43" t="s">
        <v>87</v>
      </c>
      <c r="F2" s="43" t="s">
        <v>3</v>
      </c>
      <c r="G2" s="42" t="s">
        <v>0</v>
      </c>
      <c r="H2" s="47" t="s">
        <v>9</v>
      </c>
      <c r="I2" s="49" t="s">
        <v>4</v>
      </c>
      <c r="J2" s="48" t="s">
        <v>70</v>
      </c>
      <c r="K2" s="49" t="s">
        <v>8</v>
      </c>
      <c r="L2" s="49" t="s">
        <v>4</v>
      </c>
      <c r="M2" s="48" t="s">
        <v>70</v>
      </c>
      <c r="N2" s="49" t="s">
        <v>1</v>
      </c>
      <c r="O2" s="49" t="s">
        <v>52</v>
      </c>
      <c r="P2" s="49" t="s">
        <v>49</v>
      </c>
      <c r="Q2" s="47"/>
      <c r="R2" s="49"/>
      <c r="S2" s="49"/>
    </row>
    <row r="3" spans="1:19" ht="12.75">
      <c r="A3" s="1">
        <f>'様式１（男）'!B9</f>
        <v>0</v>
      </c>
      <c r="B3" s="36">
        <f>'様式１（男）'!D9</f>
        <v>0</v>
      </c>
      <c r="C3">
        <f>'様式１（男）'!F9</f>
        <v>0</v>
      </c>
      <c r="D3" s="81">
        <f>'様式１（男）'!$C$2</f>
        <v>0</v>
      </c>
      <c r="E3" s="77">
        <f>'様式１（男）'!$F$3</f>
        <v>0</v>
      </c>
      <c r="F3" s="77">
        <f>'様式１（男）'!G9</f>
        <v>0</v>
      </c>
      <c r="G3" s="44">
        <f>'様式１（男）'!H9</f>
        <v>0</v>
      </c>
      <c r="H3" s="45">
        <f>'様式１（男）'!J9</f>
        <v>0</v>
      </c>
      <c r="I3" s="77">
        <f>'様式１（男）'!K9</f>
        <v>0</v>
      </c>
      <c r="J3" s="78">
        <f>'様式１（男）'!L9</f>
        <v>0</v>
      </c>
      <c r="K3" s="43">
        <f>'様式１（男）'!N9</f>
        <v>0</v>
      </c>
      <c r="L3" s="77">
        <f>'様式１（男）'!O9</f>
        <v>0</v>
      </c>
      <c r="M3" s="78">
        <f>'様式１（男）'!P9</f>
        <v>0</v>
      </c>
      <c r="N3" s="39">
        <f>IF('様式１（男）'!$R9='様式１（男）'!$R$6,$A3,"")</f>
      </c>
      <c r="O3" s="39">
        <f>IF(N3="","",'様式１（男）'!$F$3)</f>
      </c>
      <c r="P3" s="72">
        <f>IF('様式１（男）'!S9="","",'様式１（男）'!S9)</f>
      </c>
      <c r="R3" s="39"/>
      <c r="S3" s="44"/>
    </row>
    <row r="4" spans="1:19" ht="12.75">
      <c r="A4" s="1">
        <f>'様式１（男）'!B10</f>
      </c>
      <c r="B4" s="36">
        <f>'様式１（男）'!D10</f>
        <v>0</v>
      </c>
      <c r="C4">
        <f>'様式１（男）'!F10</f>
        <v>0</v>
      </c>
      <c r="D4" s="81">
        <f>'様式１（男）'!$C$2</f>
        <v>0</v>
      </c>
      <c r="E4" s="77">
        <f>'様式１（男）'!$F$3</f>
        <v>0</v>
      </c>
      <c r="F4" s="77">
        <f>'様式１（男）'!G10</f>
        <v>0</v>
      </c>
      <c r="G4" s="44">
        <f>'様式１（男）'!H10</f>
        <v>0</v>
      </c>
      <c r="H4" s="45">
        <f>'様式１（男）'!J10</f>
        <v>0</v>
      </c>
      <c r="I4" s="77">
        <f>'様式１（男）'!K10</f>
        <v>0</v>
      </c>
      <c r="J4" s="78">
        <f>'様式１（男）'!L10</f>
        <v>0</v>
      </c>
      <c r="K4" s="43">
        <f>'様式１（男）'!N10</f>
        <v>0</v>
      </c>
      <c r="L4" s="77">
        <f>'様式１（男）'!O10</f>
        <v>0</v>
      </c>
      <c r="M4" s="78">
        <f>'様式１（男）'!P10</f>
        <v>0</v>
      </c>
      <c r="N4" s="39">
        <f>IF('様式１（男）'!$R10='様式１（男）'!$R$6,$A4,"")</f>
      </c>
      <c r="O4" s="39">
        <f>IF(N4="","",'様式１（男）'!$F$3)</f>
      </c>
      <c r="P4" s="72">
        <f>IF('様式１（男）'!S10="","",'様式１（男）'!S10)</f>
      </c>
      <c r="R4" s="39"/>
      <c r="S4" s="44"/>
    </row>
    <row r="5" spans="1:19" ht="12.75">
      <c r="A5" s="1">
        <f>'様式１（男）'!B11</f>
      </c>
      <c r="B5" s="36">
        <f>'様式１（男）'!D11</f>
        <v>0</v>
      </c>
      <c r="C5">
        <f>'様式１（男）'!F11</f>
        <v>0</v>
      </c>
      <c r="D5" s="81">
        <f>'様式１（男）'!$C$2</f>
        <v>0</v>
      </c>
      <c r="E5" s="77">
        <f>'様式１（男）'!$F$3</f>
        <v>0</v>
      </c>
      <c r="F5" s="77">
        <f>'様式１（男）'!G11</f>
        <v>0</v>
      </c>
      <c r="G5" s="44">
        <f>'様式１（男）'!H11</f>
        <v>0</v>
      </c>
      <c r="H5" s="45">
        <f>'様式１（男）'!J11</f>
        <v>0</v>
      </c>
      <c r="I5" s="77">
        <f>'様式１（男）'!K11</f>
        <v>0</v>
      </c>
      <c r="J5" s="78">
        <f>'様式１（男）'!L11</f>
        <v>0</v>
      </c>
      <c r="K5" s="43">
        <f>'様式１（男）'!N11</f>
        <v>0</v>
      </c>
      <c r="L5" s="77">
        <f>'様式１（男）'!O11</f>
        <v>0</v>
      </c>
      <c r="M5" s="78">
        <f>'様式１（男）'!P11</f>
        <v>0</v>
      </c>
      <c r="N5" s="39">
        <f>IF('様式１（男）'!$R11='様式１（男）'!$R$6,$A5,"")</f>
      </c>
      <c r="O5" s="39">
        <f>IF(N5="","",'様式１（男）'!$F$3)</f>
      </c>
      <c r="P5" s="72">
        <f>IF('様式１（男）'!S11="","",'様式１（男）'!S11)</f>
      </c>
      <c r="R5" s="39"/>
      <c r="S5" s="44"/>
    </row>
    <row r="6" spans="1:19" ht="12.75">
      <c r="A6" s="1">
        <f>'様式１（男）'!B12</f>
      </c>
      <c r="B6" s="36">
        <f>'様式１（男）'!D12</f>
        <v>0</v>
      </c>
      <c r="C6">
        <f>'様式１（男）'!F12</f>
        <v>0</v>
      </c>
      <c r="D6" s="81">
        <f>'様式１（男）'!$C$2</f>
        <v>0</v>
      </c>
      <c r="E6" s="77">
        <f>'様式１（男）'!$F$3</f>
        <v>0</v>
      </c>
      <c r="F6" s="77">
        <f>'様式１（男）'!G12</f>
        <v>0</v>
      </c>
      <c r="G6" s="44">
        <f>'様式１（男）'!H12</f>
        <v>0</v>
      </c>
      <c r="H6" s="45">
        <f>'様式１（男）'!J12</f>
        <v>0</v>
      </c>
      <c r="I6" s="77">
        <f>'様式１（男）'!K12</f>
        <v>0</v>
      </c>
      <c r="J6" s="78">
        <f>'様式１（男）'!L12</f>
        <v>0</v>
      </c>
      <c r="K6" s="43">
        <f>'様式１（男）'!N12</f>
        <v>0</v>
      </c>
      <c r="L6" s="77">
        <f>'様式１（男）'!O12</f>
        <v>0</v>
      </c>
      <c r="M6" s="78">
        <f>'様式１（男）'!P12</f>
        <v>0</v>
      </c>
      <c r="N6" s="39">
        <f>IF('様式１（男）'!$R12='様式１（男）'!$R$6,$A6,"")</f>
      </c>
      <c r="O6" s="39">
        <f>IF(N6="","",'様式１（男）'!$F$3)</f>
      </c>
      <c r="P6" s="72">
        <f>IF('様式１（男）'!S12="","",'様式１（男）'!S12)</f>
      </c>
      <c r="R6" s="39"/>
      <c r="S6" s="44"/>
    </row>
    <row r="7" spans="1:19" ht="12.75">
      <c r="A7" s="1">
        <f>'様式１（男）'!B13</f>
      </c>
      <c r="B7" s="36">
        <f>'様式１（男）'!D13</f>
        <v>0</v>
      </c>
      <c r="C7">
        <f>'様式１（男）'!F13</f>
        <v>0</v>
      </c>
      <c r="D7" s="81">
        <f>'様式１（男）'!$C$2</f>
        <v>0</v>
      </c>
      <c r="E7" s="77">
        <f>'様式１（男）'!$F$3</f>
        <v>0</v>
      </c>
      <c r="F7" s="77">
        <f>'様式１（男）'!G13</f>
        <v>0</v>
      </c>
      <c r="G7" s="44">
        <f>'様式１（男）'!H13</f>
        <v>0</v>
      </c>
      <c r="H7" s="45">
        <f>'様式１（男）'!J13</f>
        <v>0</v>
      </c>
      <c r="I7" s="77">
        <f>'様式１（男）'!K13</f>
        <v>0</v>
      </c>
      <c r="J7" s="78">
        <f>'様式１（男）'!L13</f>
        <v>0</v>
      </c>
      <c r="K7" s="43">
        <f>'様式１（男）'!N13</f>
        <v>0</v>
      </c>
      <c r="L7" s="77">
        <f>'様式１（男）'!O13</f>
        <v>0</v>
      </c>
      <c r="M7" s="78">
        <f>'様式１（男）'!P13</f>
        <v>0</v>
      </c>
      <c r="N7" s="39">
        <f>IF('様式１（男）'!$R13='様式１（男）'!$R$6,$A7,"")</f>
      </c>
      <c r="O7" s="39">
        <f>IF(N7="","",'様式１（男）'!$F$3)</f>
      </c>
      <c r="P7" s="72">
        <f>IF('様式１（男）'!S13="","",'様式１（男）'!S13)</f>
      </c>
      <c r="R7" s="39"/>
      <c r="S7" s="44"/>
    </row>
    <row r="8" spans="1:19" ht="12.75">
      <c r="A8" s="1">
        <f>'様式１（男）'!B14</f>
      </c>
      <c r="B8" s="36">
        <f>'様式１（男）'!D14</f>
        <v>0</v>
      </c>
      <c r="C8">
        <f>'様式１（男）'!F14</f>
        <v>0</v>
      </c>
      <c r="D8" s="81">
        <f>'様式１（男）'!$C$2</f>
        <v>0</v>
      </c>
      <c r="E8" s="77">
        <f>'様式１（男）'!$F$3</f>
        <v>0</v>
      </c>
      <c r="F8" s="77">
        <f>'様式１（男）'!G14</f>
        <v>0</v>
      </c>
      <c r="G8" s="44">
        <f>'様式１（男）'!H14</f>
        <v>0</v>
      </c>
      <c r="H8" s="45">
        <f>'様式１（男）'!J14</f>
        <v>0</v>
      </c>
      <c r="I8" s="77">
        <f>'様式１（男）'!K14</f>
        <v>0</v>
      </c>
      <c r="J8" s="78">
        <f>'様式１（男）'!L14</f>
        <v>0</v>
      </c>
      <c r="K8" s="43">
        <f>'様式１（男）'!N14</f>
        <v>0</v>
      </c>
      <c r="L8" s="77">
        <f>'様式１（男）'!O14</f>
        <v>0</v>
      </c>
      <c r="M8" s="78">
        <f>'様式１（男）'!P14</f>
        <v>0</v>
      </c>
      <c r="N8" s="39">
        <f>IF('様式１（男）'!$R14='様式１（男）'!$R$6,$A8,"")</f>
      </c>
      <c r="O8" s="39">
        <f>IF(N8="","",'様式１（男）'!$F$3)</f>
      </c>
      <c r="P8" s="72">
        <f>IF('様式１（男）'!S14="","",'様式１（男）'!S14)</f>
      </c>
      <c r="R8" s="39"/>
      <c r="S8" s="44"/>
    </row>
    <row r="9" spans="1:19" ht="12.75">
      <c r="A9" s="1">
        <f>'様式１（男）'!B15</f>
      </c>
      <c r="B9" s="36">
        <f>'様式１（男）'!D15</f>
        <v>0</v>
      </c>
      <c r="C9">
        <f>'様式１（男）'!F15</f>
        <v>0</v>
      </c>
      <c r="D9" s="81">
        <f>'様式１（男）'!$C$2</f>
        <v>0</v>
      </c>
      <c r="E9" s="77">
        <f>'様式１（男）'!$F$3</f>
        <v>0</v>
      </c>
      <c r="F9" s="77">
        <f>'様式１（男）'!G15</f>
        <v>0</v>
      </c>
      <c r="G9" s="44">
        <f>'様式１（男）'!H15</f>
        <v>0</v>
      </c>
      <c r="H9" s="45">
        <f>'様式１（男）'!J15</f>
        <v>0</v>
      </c>
      <c r="I9" s="77">
        <f>'様式１（男）'!K15</f>
        <v>0</v>
      </c>
      <c r="J9" s="78">
        <f>'様式１（男）'!L15</f>
        <v>0</v>
      </c>
      <c r="K9" s="43">
        <f>'様式１（男）'!N15</f>
        <v>0</v>
      </c>
      <c r="L9" s="77">
        <f>'様式１（男）'!O15</f>
        <v>0</v>
      </c>
      <c r="M9" s="78">
        <f>'様式１（男）'!P15</f>
        <v>0</v>
      </c>
      <c r="N9" s="39">
        <f>IF('様式１（男）'!$R15='様式１（男）'!$R$6,$A9,"")</f>
      </c>
      <c r="O9" s="39">
        <f>IF(N9="","",'様式１（男）'!$F$3)</f>
      </c>
      <c r="P9" s="72">
        <f>IF('様式１（男）'!S15="","",'様式１（男）'!S15)</f>
      </c>
      <c r="R9" s="39"/>
      <c r="S9" s="44"/>
    </row>
    <row r="10" spans="1:19" ht="12.75">
      <c r="A10" s="1">
        <f>'様式１（男）'!B16</f>
      </c>
      <c r="B10" s="36">
        <f>'様式１（男）'!D16</f>
        <v>0</v>
      </c>
      <c r="C10">
        <f>'様式１（男）'!F16</f>
        <v>0</v>
      </c>
      <c r="D10" s="81">
        <f>'様式１（男）'!$C$2</f>
        <v>0</v>
      </c>
      <c r="E10" s="77">
        <f>'様式１（男）'!$F$3</f>
        <v>0</v>
      </c>
      <c r="F10" s="77">
        <f>'様式１（男）'!G16</f>
        <v>0</v>
      </c>
      <c r="G10" s="44">
        <f>'様式１（男）'!H16</f>
        <v>0</v>
      </c>
      <c r="H10" s="45">
        <f>'様式１（男）'!J16</f>
        <v>0</v>
      </c>
      <c r="I10" s="77">
        <f>'様式１（男）'!K16</f>
        <v>0</v>
      </c>
      <c r="J10" s="78">
        <f>'様式１（男）'!L16</f>
        <v>0</v>
      </c>
      <c r="K10" s="43">
        <f>'様式１（男）'!N16</f>
        <v>0</v>
      </c>
      <c r="L10" s="77">
        <f>'様式１（男）'!O16</f>
        <v>0</v>
      </c>
      <c r="M10" s="78">
        <f>'様式１（男）'!P16</f>
        <v>0</v>
      </c>
      <c r="N10" s="39">
        <f>IF('様式１（男）'!$R16='様式１（男）'!$R$6,$A10,"")</f>
      </c>
      <c r="O10" s="39">
        <f>IF(N10="","",'様式１（男）'!$F$3)</f>
      </c>
      <c r="P10" s="72">
        <f>IF('様式１（男）'!S16="","",'様式１（男）'!S16)</f>
      </c>
      <c r="R10" s="39"/>
      <c r="S10" s="44"/>
    </row>
    <row r="11" spans="1:19" ht="12.75">
      <c r="A11" s="1">
        <f>'様式１（男）'!B17</f>
      </c>
      <c r="B11" s="36">
        <f>'様式１（男）'!D17</f>
        <v>0</v>
      </c>
      <c r="C11">
        <f>'様式１（男）'!F17</f>
        <v>0</v>
      </c>
      <c r="D11" s="81">
        <f>'様式１（男）'!$C$2</f>
        <v>0</v>
      </c>
      <c r="E11" s="77">
        <f>'様式１（男）'!$F$3</f>
        <v>0</v>
      </c>
      <c r="F11" s="77">
        <f>'様式１（男）'!G17</f>
        <v>0</v>
      </c>
      <c r="G11" s="44">
        <f>'様式１（男）'!H17</f>
        <v>0</v>
      </c>
      <c r="H11" s="45">
        <f>'様式１（男）'!J17</f>
        <v>0</v>
      </c>
      <c r="I11" s="77">
        <f>'様式１（男）'!K17</f>
        <v>0</v>
      </c>
      <c r="J11" s="78">
        <f>'様式１（男）'!L17</f>
        <v>0</v>
      </c>
      <c r="K11" s="43">
        <f>'様式１（男）'!N17</f>
        <v>0</v>
      </c>
      <c r="L11" s="77">
        <f>'様式１（男）'!O17</f>
        <v>0</v>
      </c>
      <c r="M11" s="78">
        <f>'様式１（男）'!P17</f>
        <v>0</v>
      </c>
      <c r="N11" s="39">
        <f>IF('様式１（男）'!$R17='様式１（男）'!$R$6,$A11,"")</f>
      </c>
      <c r="O11" s="39">
        <f>IF(N11="","",'様式１（男）'!$F$3)</f>
      </c>
      <c r="P11" s="72">
        <f>IF('様式１（男）'!S17="","",'様式１（男）'!S17)</f>
      </c>
      <c r="R11" s="39"/>
      <c r="S11" s="44"/>
    </row>
    <row r="12" spans="1:19" ht="12.75">
      <c r="A12" s="1">
        <f>'様式１（男）'!B18</f>
      </c>
      <c r="B12" s="36">
        <f>'様式１（男）'!D18</f>
        <v>0</v>
      </c>
      <c r="C12">
        <f>'様式１（男）'!F18</f>
        <v>0</v>
      </c>
      <c r="D12" s="81">
        <f>'様式１（男）'!$C$2</f>
        <v>0</v>
      </c>
      <c r="E12" s="77">
        <f>'様式１（男）'!$F$3</f>
        <v>0</v>
      </c>
      <c r="F12" s="77">
        <f>'様式１（男）'!G18</f>
        <v>0</v>
      </c>
      <c r="G12" s="44">
        <f>'様式１（男）'!H18</f>
        <v>0</v>
      </c>
      <c r="H12" s="45">
        <f>'様式１（男）'!J18</f>
        <v>0</v>
      </c>
      <c r="I12" s="77">
        <f>'様式１（男）'!K18</f>
        <v>0</v>
      </c>
      <c r="J12" s="78">
        <f>'様式１（男）'!L18</f>
        <v>0</v>
      </c>
      <c r="K12" s="43">
        <f>'様式１（男）'!N18</f>
        <v>0</v>
      </c>
      <c r="L12" s="77">
        <f>'様式１（男）'!O18</f>
        <v>0</v>
      </c>
      <c r="M12" s="78">
        <f>'様式１（男）'!P18</f>
        <v>0</v>
      </c>
      <c r="N12" s="39">
        <f>IF('様式１（男）'!$R18='様式１（男）'!$R$6,$A12,"")</f>
      </c>
      <c r="O12" s="39">
        <f>IF(N12="","",'様式１（男）'!$F$3)</f>
      </c>
      <c r="P12" s="72">
        <f>IF('様式１（男）'!S18="","",'様式１（男）'!S18)</f>
      </c>
      <c r="R12" s="39"/>
      <c r="S12" s="44"/>
    </row>
    <row r="13" spans="1:19" ht="12.75">
      <c r="A13" s="1">
        <f>'様式１（男）'!B19</f>
      </c>
      <c r="B13" s="36">
        <f>'様式１（男）'!D19</f>
        <v>0</v>
      </c>
      <c r="C13">
        <f>'様式１（男）'!F19</f>
        <v>0</v>
      </c>
      <c r="D13" s="81">
        <f>'様式１（男）'!$C$2</f>
        <v>0</v>
      </c>
      <c r="E13" s="77">
        <f>'様式１（男）'!$F$3</f>
        <v>0</v>
      </c>
      <c r="F13" s="77">
        <f>'様式１（男）'!G19</f>
        <v>0</v>
      </c>
      <c r="G13" s="44">
        <f>'様式１（男）'!H19</f>
        <v>0</v>
      </c>
      <c r="H13" s="45">
        <f>'様式１（男）'!J19</f>
        <v>0</v>
      </c>
      <c r="I13" s="77">
        <f>'様式１（男）'!K19</f>
        <v>0</v>
      </c>
      <c r="J13" s="78">
        <f>'様式１（男）'!L19</f>
        <v>0</v>
      </c>
      <c r="K13" s="43">
        <f>'様式１（男）'!N19</f>
        <v>0</v>
      </c>
      <c r="L13" s="77">
        <f>'様式１（男）'!O19</f>
        <v>0</v>
      </c>
      <c r="M13" s="78">
        <f>'様式１（男）'!P19</f>
        <v>0</v>
      </c>
      <c r="N13" s="39">
        <f>IF('様式１（男）'!$R19='様式１（男）'!$R$6,$A13,"")</f>
      </c>
      <c r="O13" s="39">
        <f>IF(N13="","",'様式１（男）'!$F$3)</f>
      </c>
      <c r="P13" s="72">
        <f>IF('様式１（男）'!S19="","",'様式１（男）'!S19)</f>
      </c>
      <c r="R13" s="39"/>
      <c r="S13" s="44"/>
    </row>
    <row r="14" spans="1:19" ht="12.75">
      <c r="A14" s="1">
        <f>'様式１（男）'!B20</f>
      </c>
      <c r="B14" s="36">
        <f>'様式１（男）'!D20</f>
        <v>0</v>
      </c>
      <c r="C14">
        <f>'様式１（男）'!F20</f>
        <v>0</v>
      </c>
      <c r="D14" s="81">
        <f>'様式１（男）'!$C$2</f>
        <v>0</v>
      </c>
      <c r="E14" s="77">
        <f>'様式１（男）'!$F$3</f>
        <v>0</v>
      </c>
      <c r="F14" s="77">
        <f>'様式１（男）'!G20</f>
        <v>0</v>
      </c>
      <c r="G14" s="44">
        <f>'様式１（男）'!H20</f>
        <v>0</v>
      </c>
      <c r="H14" s="45">
        <f>'様式１（男）'!J20</f>
        <v>0</v>
      </c>
      <c r="I14" s="77">
        <f>'様式１（男）'!K20</f>
        <v>0</v>
      </c>
      <c r="J14" s="78">
        <f>'様式１（男）'!L20</f>
        <v>0</v>
      </c>
      <c r="K14" s="43">
        <f>'様式１（男）'!N20</f>
        <v>0</v>
      </c>
      <c r="L14" s="77">
        <f>'様式１（男）'!O20</f>
        <v>0</v>
      </c>
      <c r="M14" s="78">
        <f>'様式１（男）'!P20</f>
        <v>0</v>
      </c>
      <c r="N14" s="39">
        <f>IF('様式１（男）'!$R20='様式１（男）'!$R$6,$A14,"")</f>
      </c>
      <c r="O14" s="39">
        <f>IF(N14="","",'様式１（男）'!$F$3)</f>
      </c>
      <c r="P14" s="72">
        <f>IF('様式１（男）'!S20="","",'様式１（男）'!S20)</f>
      </c>
      <c r="R14" s="39"/>
      <c r="S14" s="44"/>
    </row>
    <row r="15" spans="1:19" ht="12.75">
      <c r="A15" s="1">
        <f>'様式１（男）'!B21</f>
      </c>
      <c r="B15" s="36">
        <f>'様式１（男）'!D21</f>
        <v>0</v>
      </c>
      <c r="C15">
        <f>'様式１（男）'!F21</f>
        <v>0</v>
      </c>
      <c r="D15" s="81">
        <f>'様式１（男）'!$C$2</f>
        <v>0</v>
      </c>
      <c r="E15" s="77">
        <f>'様式１（男）'!$F$3</f>
        <v>0</v>
      </c>
      <c r="F15" s="77">
        <f>'様式１（男）'!G21</f>
        <v>0</v>
      </c>
      <c r="G15" s="44">
        <f>'様式１（男）'!H21</f>
        <v>0</v>
      </c>
      <c r="H15" s="45">
        <f>'様式１（男）'!J21</f>
        <v>0</v>
      </c>
      <c r="I15" s="77">
        <f>'様式１（男）'!K21</f>
        <v>0</v>
      </c>
      <c r="J15" s="78">
        <f>'様式１（男）'!L21</f>
        <v>0</v>
      </c>
      <c r="K15" s="43">
        <f>'様式１（男）'!N21</f>
        <v>0</v>
      </c>
      <c r="L15" s="77">
        <f>'様式１（男）'!O21</f>
        <v>0</v>
      </c>
      <c r="M15" s="78">
        <f>'様式１（男）'!P21</f>
        <v>0</v>
      </c>
      <c r="N15" s="39">
        <f>IF('様式１（男）'!$R21='様式１（男）'!$R$6,$A15,"")</f>
      </c>
      <c r="O15" s="39">
        <f>IF(N15="","",'様式１（男）'!$F$3)</f>
      </c>
      <c r="P15" s="72">
        <f>IF('様式１（男）'!S21="","",'様式１（男）'!S21)</f>
      </c>
      <c r="R15" s="39"/>
      <c r="S15" s="44"/>
    </row>
    <row r="16" spans="1:19" ht="12.75">
      <c r="A16" s="1">
        <f>'様式１（男）'!B22</f>
      </c>
      <c r="B16" s="36">
        <f>'様式１（男）'!D22</f>
        <v>0</v>
      </c>
      <c r="C16">
        <f>'様式１（男）'!F22</f>
        <v>0</v>
      </c>
      <c r="D16" s="81">
        <f>'様式１（男）'!$C$2</f>
        <v>0</v>
      </c>
      <c r="E16" s="77">
        <f>'様式１（男）'!$F$3</f>
        <v>0</v>
      </c>
      <c r="F16" s="77">
        <f>'様式１（男）'!G22</f>
        <v>0</v>
      </c>
      <c r="G16" s="44">
        <f>'様式１（男）'!H22</f>
        <v>0</v>
      </c>
      <c r="H16" s="45">
        <f>'様式１（男）'!J22</f>
        <v>0</v>
      </c>
      <c r="I16" s="77">
        <f>'様式１（男）'!K22</f>
        <v>0</v>
      </c>
      <c r="J16" s="78">
        <f>'様式１（男）'!L22</f>
        <v>0</v>
      </c>
      <c r="K16" s="43">
        <f>'様式１（男）'!N22</f>
        <v>0</v>
      </c>
      <c r="L16" s="77">
        <f>'様式１（男）'!O22</f>
        <v>0</v>
      </c>
      <c r="M16" s="78">
        <f>'様式１（男）'!P22</f>
        <v>0</v>
      </c>
      <c r="N16" s="39">
        <f>IF('様式１（男）'!$R22='様式１（男）'!$R$6,$A16,"")</f>
      </c>
      <c r="O16" s="39">
        <f>IF(N16="","",'様式１（男）'!$F$3)</f>
      </c>
      <c r="P16" s="72">
        <f>IF('様式１（男）'!S22="","",'様式１（男）'!S22)</f>
      </c>
      <c r="R16" s="39"/>
      <c r="S16" s="44"/>
    </row>
    <row r="17" spans="1:19" ht="12.75">
      <c r="A17" s="1">
        <f>'様式１（男）'!B23</f>
      </c>
      <c r="B17" s="36">
        <f>'様式１（男）'!D23</f>
        <v>0</v>
      </c>
      <c r="C17">
        <f>'様式１（男）'!F23</f>
        <v>0</v>
      </c>
      <c r="D17" s="81">
        <f>'様式１（男）'!$C$2</f>
        <v>0</v>
      </c>
      <c r="E17" s="77">
        <f>'様式１（男）'!$F$3</f>
        <v>0</v>
      </c>
      <c r="F17" s="77">
        <f>'様式１（男）'!G23</f>
        <v>0</v>
      </c>
      <c r="G17" s="44">
        <f>'様式１（男）'!H23</f>
        <v>0</v>
      </c>
      <c r="H17" s="45">
        <f>'様式１（男）'!J23</f>
        <v>0</v>
      </c>
      <c r="I17" s="77">
        <f>'様式１（男）'!K23</f>
        <v>0</v>
      </c>
      <c r="J17" s="78">
        <f>'様式１（男）'!L23</f>
        <v>0</v>
      </c>
      <c r="K17" s="43">
        <f>'様式１（男）'!N23</f>
        <v>0</v>
      </c>
      <c r="L17" s="77">
        <f>'様式１（男）'!O23</f>
        <v>0</v>
      </c>
      <c r="M17" s="78">
        <f>'様式１（男）'!P23</f>
        <v>0</v>
      </c>
      <c r="N17" s="39">
        <f>IF('様式１（男）'!$R23='様式１（男）'!$R$6,$A17,"")</f>
      </c>
      <c r="O17" s="39">
        <f>IF(N17="","",'様式１（男）'!$F$3)</f>
      </c>
      <c r="P17" s="72">
        <f>IF('様式１（男）'!S23="","",'様式１（男）'!S23)</f>
      </c>
      <c r="R17" s="39"/>
      <c r="S17" s="44"/>
    </row>
    <row r="18" spans="1:19" ht="12.75">
      <c r="A18" s="1">
        <f>'様式１（男）'!B24</f>
      </c>
      <c r="B18" s="36">
        <f>'様式１（男）'!D24</f>
        <v>0</v>
      </c>
      <c r="C18">
        <f>'様式１（男）'!F24</f>
        <v>0</v>
      </c>
      <c r="D18" s="81">
        <f>'様式１（男）'!$C$2</f>
        <v>0</v>
      </c>
      <c r="E18" s="77">
        <f>'様式１（男）'!$F$3</f>
        <v>0</v>
      </c>
      <c r="F18" s="77">
        <f>'様式１（男）'!G24</f>
        <v>0</v>
      </c>
      <c r="G18" s="44">
        <f>'様式１（男）'!H24</f>
        <v>0</v>
      </c>
      <c r="H18" s="45">
        <f>'様式１（男）'!J24</f>
        <v>0</v>
      </c>
      <c r="I18" s="77">
        <f>'様式１（男）'!K24</f>
        <v>0</v>
      </c>
      <c r="J18" s="78">
        <f>'様式１（男）'!L24</f>
        <v>0</v>
      </c>
      <c r="K18" s="43">
        <f>'様式１（男）'!N24</f>
        <v>0</v>
      </c>
      <c r="L18" s="77">
        <f>'様式１（男）'!O24</f>
        <v>0</v>
      </c>
      <c r="M18" s="78">
        <f>'様式１（男）'!P24</f>
        <v>0</v>
      </c>
      <c r="N18" s="39">
        <f>IF('様式１（男）'!$R24='様式１（男）'!$R$6,$A18,"")</f>
      </c>
      <c r="O18" s="39">
        <f>IF(N18="","",'様式１（男）'!$F$3)</f>
      </c>
      <c r="P18" s="72">
        <f>IF('様式１（男）'!S24="","",'様式１（男）'!S24)</f>
      </c>
      <c r="R18" s="39"/>
      <c r="S18" s="44"/>
    </row>
    <row r="19" spans="1:19" ht="12.75">
      <c r="A19" s="1">
        <f>'様式１（男）'!B25</f>
      </c>
      <c r="B19" s="36">
        <f>'様式１（男）'!D25</f>
        <v>0</v>
      </c>
      <c r="C19">
        <f>'様式１（男）'!F25</f>
        <v>0</v>
      </c>
      <c r="D19" s="81">
        <f>'様式１（男）'!$C$2</f>
        <v>0</v>
      </c>
      <c r="E19" s="77">
        <f>'様式１（男）'!$F$3</f>
        <v>0</v>
      </c>
      <c r="F19" s="77">
        <f>'様式１（男）'!G25</f>
        <v>0</v>
      </c>
      <c r="G19" s="44">
        <f>'様式１（男）'!H25</f>
        <v>0</v>
      </c>
      <c r="H19" s="45">
        <f>'様式１（男）'!J25</f>
        <v>0</v>
      </c>
      <c r="I19" s="77">
        <f>'様式１（男）'!K25</f>
        <v>0</v>
      </c>
      <c r="J19" s="78">
        <f>'様式１（男）'!L25</f>
        <v>0</v>
      </c>
      <c r="K19" s="43">
        <f>'様式１（男）'!N25</f>
        <v>0</v>
      </c>
      <c r="L19" s="77">
        <f>'様式１（男）'!O25</f>
        <v>0</v>
      </c>
      <c r="M19" s="78">
        <f>'様式１（男）'!P25</f>
        <v>0</v>
      </c>
      <c r="N19" s="39">
        <f>IF('様式１（男）'!$R25='様式１（男）'!$R$6,$A19,"")</f>
      </c>
      <c r="O19" s="39">
        <f>IF(N19="","",'様式１（男）'!$F$3)</f>
      </c>
      <c r="P19" s="72">
        <f>IF('様式１（男）'!S25="","",'様式１（男）'!S25)</f>
      </c>
      <c r="R19" s="39"/>
      <c r="S19" s="44"/>
    </row>
    <row r="20" spans="1:19" ht="12.75">
      <c r="A20" s="1">
        <f>'様式１（男）'!B26</f>
      </c>
      <c r="B20" s="36">
        <f>'様式１（男）'!D26</f>
        <v>0</v>
      </c>
      <c r="C20">
        <f>'様式１（男）'!F26</f>
        <v>0</v>
      </c>
      <c r="D20" s="81">
        <f>'様式１（男）'!$C$2</f>
        <v>0</v>
      </c>
      <c r="E20" s="77">
        <f>'様式１（男）'!$F$3</f>
        <v>0</v>
      </c>
      <c r="F20" s="77">
        <f>'様式１（男）'!G26</f>
        <v>0</v>
      </c>
      <c r="G20" s="44">
        <f>'様式１（男）'!H26</f>
        <v>0</v>
      </c>
      <c r="H20" s="45">
        <f>'様式１（男）'!J26</f>
        <v>0</v>
      </c>
      <c r="I20" s="77">
        <f>'様式１（男）'!K26</f>
        <v>0</v>
      </c>
      <c r="J20" s="78">
        <f>'様式１（男）'!L26</f>
        <v>0</v>
      </c>
      <c r="K20" s="43">
        <f>'様式１（男）'!N26</f>
        <v>0</v>
      </c>
      <c r="L20" s="77">
        <f>'様式１（男）'!O26</f>
        <v>0</v>
      </c>
      <c r="M20" s="78">
        <f>'様式１（男）'!P26</f>
        <v>0</v>
      </c>
      <c r="N20" s="39">
        <f>IF('様式１（男）'!$R26='様式１（男）'!$R$6,$A20,"")</f>
      </c>
      <c r="O20" s="39">
        <f>IF(N20="","",'様式１（男）'!$F$3)</f>
      </c>
      <c r="P20" s="72">
        <f>IF('様式１（男）'!S26="","",'様式１（男）'!S26)</f>
      </c>
      <c r="R20" s="39"/>
      <c r="S20" s="44"/>
    </row>
    <row r="21" spans="1:19" ht="12.75">
      <c r="A21" s="1">
        <f>'様式１（男）'!B27</f>
      </c>
      <c r="B21" s="36">
        <f>'様式１（男）'!D27</f>
        <v>0</v>
      </c>
      <c r="C21">
        <f>'様式１（男）'!F27</f>
        <v>0</v>
      </c>
      <c r="D21" s="81">
        <f>'様式１（男）'!$C$2</f>
        <v>0</v>
      </c>
      <c r="E21" s="77">
        <f>'様式１（男）'!$F$3</f>
        <v>0</v>
      </c>
      <c r="F21" s="77">
        <f>'様式１（男）'!G27</f>
        <v>0</v>
      </c>
      <c r="G21" s="44">
        <f>'様式１（男）'!H27</f>
        <v>0</v>
      </c>
      <c r="H21" s="45">
        <f>'様式１（男）'!J27</f>
        <v>0</v>
      </c>
      <c r="I21" s="77">
        <f>'様式１（男）'!K27</f>
        <v>0</v>
      </c>
      <c r="J21" s="78">
        <f>'様式１（男）'!L27</f>
        <v>0</v>
      </c>
      <c r="K21" s="43">
        <f>'様式１（男）'!N27</f>
        <v>0</v>
      </c>
      <c r="L21" s="77">
        <f>'様式１（男）'!O27</f>
        <v>0</v>
      </c>
      <c r="M21" s="78">
        <f>'様式１（男）'!P27</f>
        <v>0</v>
      </c>
      <c r="N21" s="39">
        <f>IF('様式１（男）'!$R27='様式１（男）'!$R$6,$A21,"")</f>
      </c>
      <c r="O21" s="39">
        <f>IF(N21="","",'様式１（男）'!$F$3)</f>
      </c>
      <c r="P21" s="72">
        <f>IF('様式１（男）'!S27="","",'様式１（男）'!S27)</f>
      </c>
      <c r="R21" s="39"/>
      <c r="S21" s="44"/>
    </row>
    <row r="22" spans="1:19" ht="12.75">
      <c r="A22" s="1">
        <f>'様式１（男）'!B28</f>
      </c>
      <c r="B22" s="36">
        <f>'様式１（男）'!D28</f>
        <v>0</v>
      </c>
      <c r="C22">
        <f>'様式１（男）'!F28</f>
        <v>0</v>
      </c>
      <c r="D22" s="81">
        <f>'様式１（男）'!$C$2</f>
        <v>0</v>
      </c>
      <c r="E22" s="77">
        <f>'様式１（男）'!$F$3</f>
        <v>0</v>
      </c>
      <c r="F22" s="77">
        <f>'様式１（男）'!G28</f>
        <v>0</v>
      </c>
      <c r="G22" s="44">
        <f>'様式１（男）'!H28</f>
        <v>0</v>
      </c>
      <c r="H22" s="45">
        <f>'様式１（男）'!J28</f>
        <v>0</v>
      </c>
      <c r="I22" s="77">
        <f>'様式１（男）'!K28</f>
        <v>0</v>
      </c>
      <c r="J22" s="78">
        <f>'様式１（男）'!L28</f>
        <v>0</v>
      </c>
      <c r="K22" s="43">
        <f>'様式１（男）'!N28</f>
        <v>0</v>
      </c>
      <c r="L22" s="77">
        <f>'様式１（男）'!O28</f>
        <v>0</v>
      </c>
      <c r="M22" s="78">
        <f>'様式１（男）'!P28</f>
        <v>0</v>
      </c>
      <c r="N22" s="39">
        <f>IF('様式１（男）'!$R28="○",$A22,"")</f>
      </c>
      <c r="O22" s="39">
        <f>IF(N22="","",'様式１（男）'!$F$3)</f>
      </c>
      <c r="P22" s="72">
        <f>IF('様式１（男）'!S28="","",'様式１（男）'!S28)</f>
      </c>
      <c r="R22" s="39"/>
      <c r="S22" s="44"/>
    </row>
    <row r="23" spans="15:19" ht="12.75">
      <c r="O23" s="39">
        <f>IF(N23="","",'様式１（男）'!$F$3)</f>
      </c>
      <c r="P23" s="72">
        <f>IF('様式１（男）'!S74="","",'様式１（男）'!S74)</f>
      </c>
      <c r="S23" s="44"/>
    </row>
    <row r="24" spans="15:19" ht="12.75">
      <c r="O24" s="39">
        <f>IF(N24="","",'様式１（男）'!$F$3)</f>
      </c>
      <c r="P24" s="72">
        <f>IF('様式１（男）'!S75="","",'様式１（男）'!S75)</f>
      </c>
      <c r="S24" s="44"/>
    </row>
    <row r="25" spans="15:19" ht="12.75">
      <c r="O25" s="39">
        <f>IF(N25="","",'様式１（男）'!$F$3)</f>
      </c>
      <c r="P25" s="72">
        <f>IF('様式１（男）'!S76="","",'様式１（男）'!S76)</f>
      </c>
      <c r="S25" s="44"/>
    </row>
    <row r="26" spans="15:19" ht="12.75">
      <c r="O26" s="39">
        <f>IF(N26="","",'様式１（男）'!$F$3)</f>
      </c>
      <c r="P26" s="72">
        <f>IF('様式１（男）'!S77="","",'様式１（男）'!S77)</f>
      </c>
      <c r="S26" s="44"/>
    </row>
    <row r="27" spans="15:19" ht="12.75">
      <c r="O27" s="39">
        <f>IF(N27="","",'様式１（男）'!$F$3)</f>
      </c>
      <c r="P27" s="72">
        <f>IF('様式１（男）'!S78="","",'様式１（男）'!S78)</f>
      </c>
      <c r="S27" s="44"/>
    </row>
    <row r="28" spans="15:19" ht="12.75">
      <c r="O28" s="39">
        <f>IF(N28="","",'様式１（男）'!$F$3)</f>
      </c>
      <c r="P28" s="72">
        <f>IF('様式１（男）'!S79="","",'様式１（男）'!S79)</f>
      </c>
      <c r="S28" s="44"/>
    </row>
    <row r="29" spans="15:19" ht="12.75">
      <c r="O29" s="39">
        <f>IF(N29="","",'様式１（男）'!$F$3)</f>
      </c>
      <c r="P29" s="72">
        <f>IF('様式１（男）'!S80="","",'様式１（男）'!S80)</f>
      </c>
      <c r="S29" s="44"/>
    </row>
    <row r="30" spans="15:19" ht="12.75">
      <c r="O30" s="39">
        <f>IF(N30="","",'様式１（男）'!$F$3)</f>
      </c>
      <c r="P30" s="72">
        <f>IF('様式１（男）'!S81="","",'様式１（男）'!S81)</f>
      </c>
      <c r="S30" s="44"/>
    </row>
    <row r="31" spans="15:19" ht="12.75">
      <c r="O31" s="39">
        <f>IF(N31="","",'様式１（男）'!$F$3)</f>
      </c>
      <c r="P31" s="72">
        <f>IF('様式１（男）'!S82="","",'様式１（男）'!S82)</f>
      </c>
      <c r="S31" s="44"/>
    </row>
    <row r="32" spans="15:19" ht="12.75">
      <c r="O32" s="39">
        <f>IF(N32="","",'様式１（男）'!$F$3)</f>
      </c>
      <c r="P32" s="72">
        <f>IF('様式１（男）'!S83="","",'様式１（男）'!S83)</f>
      </c>
      <c r="S32" s="44"/>
    </row>
    <row r="33" spans="15:19" ht="12.75">
      <c r="O33" s="39">
        <f>IF(N33="","",'様式１（男）'!$F$3)</f>
      </c>
      <c r="P33" s="72">
        <f>IF('様式１（男）'!S84="","",'様式１（男）'!S84)</f>
      </c>
      <c r="S33" s="44"/>
    </row>
    <row r="34" spans="15:19" ht="12.75">
      <c r="O34" s="39">
        <f>IF(N34="","",'様式１（男）'!$F$3)</f>
      </c>
      <c r="P34" s="72">
        <f>IF('様式１（男）'!S85="","",'様式１（男）'!S85)</f>
      </c>
      <c r="S34" s="44"/>
    </row>
    <row r="35" spans="15:19" ht="12.75">
      <c r="O35" s="39">
        <f>IF(N35="","",'様式１（男）'!$F$3)</f>
      </c>
      <c r="P35" s="72">
        <f>IF('様式１（男）'!S86="","",'様式１（男）'!S86)</f>
      </c>
      <c r="S35" s="44"/>
    </row>
    <row r="36" spans="15:19" ht="12.75">
      <c r="O36" s="39">
        <f>IF(N36="","",'様式１（男）'!$F$3)</f>
      </c>
      <c r="P36" s="72">
        <f>IF('様式１（男）'!S87="","",'様式１（男）'!S87)</f>
      </c>
      <c r="S36" s="44"/>
    </row>
    <row r="37" spans="15:19" ht="12.75">
      <c r="O37" s="39">
        <f>IF(N37="","",'様式１（男）'!$F$3)</f>
      </c>
      <c r="P37" s="72">
        <f>IF('様式１（男）'!S88="","",'様式１（男）'!S88)</f>
      </c>
      <c r="S37" s="44"/>
    </row>
    <row r="38" spans="15:16" ht="12.75">
      <c r="O38" s="39">
        <f>IF(N38="","",'様式１（男）'!$F$3)</f>
      </c>
      <c r="P38" s="72">
        <f>IF('様式１（男）'!S89="","",'様式１（男）'!S89)</f>
      </c>
    </row>
    <row r="39" spans="15:16" ht="12.75">
      <c r="O39" s="39">
        <f>IF(N39="","",'様式１（男）'!$F$3)</f>
      </c>
      <c r="P39" s="72">
        <f>IF('様式１（男）'!S90="","",'様式１（男）'!S90)</f>
      </c>
    </row>
    <row r="40" spans="15:16" ht="12.75">
      <c r="O40" s="39">
        <f>IF(N40="","",'様式１（男）'!$F$3)</f>
      </c>
      <c r="P40" s="72">
        <f>IF('様式１（男）'!S91="","",'様式１（男）'!S91)</f>
      </c>
    </row>
    <row r="41" spans="15:16" ht="12.75">
      <c r="O41" s="39">
        <f>IF(N41="","",'様式１（男）'!$F$3)</f>
      </c>
      <c r="P41" s="72">
        <f>IF('様式１（男）'!S92="","",'様式１（男）'!S92)</f>
      </c>
    </row>
    <row r="42" spans="15:16" ht="12.75">
      <c r="O42" s="39">
        <f>IF(N42="","",'様式１（男）'!$F$3)</f>
      </c>
      <c r="P42" s="72">
        <f>IF('様式１（男）'!S93="","",'様式１（男）'!S93)</f>
      </c>
    </row>
    <row r="43" spans="15:16" ht="12.75">
      <c r="O43" s="39">
        <f>IF(N43="","",'様式１（男）'!$F$3)</f>
      </c>
      <c r="P43" s="72">
        <f>IF('様式１（男）'!S94="","",'様式１（男）'!S94)</f>
      </c>
    </row>
    <row r="44" spans="15:16" ht="12.75">
      <c r="O44" s="39">
        <f>IF(N44="","",'様式１（男）'!$F$3)</f>
      </c>
      <c r="P44" s="72">
        <f>IF('様式１（男）'!S95="","",'様式１（男）'!S95)</f>
      </c>
    </row>
    <row r="45" ht="12.75">
      <c r="P45" s="72">
        <f>IF('様式１（男）'!S96="","",'様式１（男）'!S96)</f>
      </c>
    </row>
    <row r="46" ht="12.75">
      <c r="P46" s="72">
        <f>IF('様式１（男）'!S97="","",'様式１（男）'!S97)</f>
      </c>
    </row>
    <row r="47" ht="12.75">
      <c r="P47" s="72">
        <f>IF('様式１（男）'!S98="","",'様式１（男）'!S98)</f>
      </c>
    </row>
    <row r="48" ht="12.75">
      <c r="P48" s="72">
        <f>IF('様式１（男）'!S99="","",'様式１（男）'!S99)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8"/>
  <sheetViews>
    <sheetView showZeros="0" zoomScalePageLayoutView="0" workbookViewId="0" topLeftCell="A1">
      <selection activeCell="F24" sqref="F24"/>
    </sheetView>
  </sheetViews>
  <sheetFormatPr defaultColWidth="9.00390625" defaultRowHeight="13.5"/>
  <cols>
    <col min="1" max="1" width="7.75390625" style="0" bestFit="1" customWidth="1"/>
    <col min="2" max="2" width="12.125" style="36" customWidth="1"/>
    <col min="3" max="3" width="13.00390625" style="0" bestFit="1" customWidth="1"/>
    <col min="4" max="4" width="9.75390625" style="39" bestFit="1" customWidth="1"/>
    <col min="5" max="5" width="14.375" style="43" customWidth="1"/>
    <col min="6" max="7" width="4.875" style="43" bestFit="1" customWidth="1"/>
    <col min="8" max="8" width="8.875" style="45" bestFit="1" customWidth="1"/>
    <col min="9" max="9" width="8.75390625" style="43" bestFit="1" customWidth="1"/>
    <col min="10" max="10" width="4.50390625" style="46" bestFit="1" customWidth="1"/>
    <col min="11" max="11" width="8.875" style="39" bestFit="1" customWidth="1"/>
    <col min="12" max="12" width="8.75390625" style="39" bestFit="1" customWidth="1"/>
    <col min="13" max="13" width="4.50390625" style="46" bestFit="1" customWidth="1"/>
    <col min="14" max="14" width="5.625" style="39" customWidth="1"/>
    <col min="15" max="15" width="14.875" style="39" customWidth="1"/>
    <col min="16" max="16" width="6.625" style="39" bestFit="1" customWidth="1"/>
    <col min="17" max="17" width="5.625" style="45" customWidth="1"/>
    <col min="18" max="18" width="12.625" style="43" customWidth="1"/>
    <col min="19" max="19" width="6.625" style="43" bestFit="1" customWidth="1"/>
    <col min="20" max="20" width="9.125" style="1" customWidth="1"/>
    <col min="61" max="61" width="10.75390625" style="0" bestFit="1" customWidth="1"/>
  </cols>
  <sheetData>
    <row r="1" ht="45" customHeight="1">
      <c r="B1" s="60" t="s">
        <v>71</v>
      </c>
    </row>
    <row r="2" spans="1:19" ht="12.75">
      <c r="A2" t="s">
        <v>7</v>
      </c>
      <c r="B2" s="36" t="s">
        <v>2</v>
      </c>
      <c r="C2" t="s">
        <v>40</v>
      </c>
      <c r="D2" s="39" t="s">
        <v>73</v>
      </c>
      <c r="E2" s="43" t="s">
        <v>87</v>
      </c>
      <c r="F2" s="43" t="s">
        <v>3</v>
      </c>
      <c r="G2" s="42" t="s">
        <v>0</v>
      </c>
      <c r="H2" s="47" t="s">
        <v>9</v>
      </c>
      <c r="I2" s="49" t="s">
        <v>4</v>
      </c>
      <c r="J2" s="48" t="s">
        <v>70</v>
      </c>
      <c r="K2" s="49" t="s">
        <v>8</v>
      </c>
      <c r="L2" s="49" t="s">
        <v>4</v>
      </c>
      <c r="M2" s="48" t="s">
        <v>70</v>
      </c>
      <c r="N2" s="49" t="s">
        <v>1</v>
      </c>
      <c r="O2" s="49" t="s">
        <v>52</v>
      </c>
      <c r="P2" s="49" t="s">
        <v>49</v>
      </c>
      <c r="Q2" s="47"/>
      <c r="R2" s="49"/>
      <c r="S2" s="49"/>
    </row>
    <row r="3" spans="1:19" ht="12.75">
      <c r="A3" s="1">
        <f>'様式１（女）'!B9</f>
        <v>0</v>
      </c>
      <c r="B3" s="36">
        <f>'様式１（女）'!D9</f>
        <v>0</v>
      </c>
      <c r="C3">
        <f>'様式１（女）'!F9</f>
        <v>0</v>
      </c>
      <c r="D3" s="81">
        <f>'様式１（女）'!$C$2</f>
        <v>0</v>
      </c>
      <c r="E3" s="77">
        <f>'様式１（女）'!$F$3</f>
        <v>0</v>
      </c>
      <c r="F3" s="77">
        <f>'様式１（女）'!G9</f>
        <v>0</v>
      </c>
      <c r="G3" s="44">
        <f>'様式１（女）'!H9</f>
        <v>0</v>
      </c>
      <c r="H3" s="45">
        <f>'様式１（女）'!J9</f>
        <v>0</v>
      </c>
      <c r="I3" s="77">
        <f>'様式１（女）'!K9</f>
        <v>0</v>
      </c>
      <c r="J3" s="78">
        <f>'様式１（女）'!L9</f>
        <v>0</v>
      </c>
      <c r="K3" s="43">
        <f>'様式１（女）'!N9</f>
        <v>0</v>
      </c>
      <c r="L3" s="77">
        <f>'様式１（女）'!O9</f>
        <v>0</v>
      </c>
      <c r="M3" s="78">
        <f>'様式１（女）'!P9</f>
        <v>0</v>
      </c>
      <c r="N3" s="39">
        <f>IF('様式１（女）'!$R9='様式１（女）'!$R$6,$A3,"")</f>
      </c>
      <c r="O3" s="39">
        <f>IF(N3="","",'様式１（女）'!$F$3)</f>
      </c>
      <c r="P3" s="72">
        <f>IF('様式１（女）'!S9="","",'様式１（女）'!S9)</f>
      </c>
      <c r="R3" s="39"/>
      <c r="S3" s="44"/>
    </row>
    <row r="4" spans="1:19" ht="12.75">
      <c r="A4" s="1">
        <f>'様式１（女）'!B10</f>
      </c>
      <c r="B4" s="36">
        <f>'様式１（女）'!D10</f>
        <v>0</v>
      </c>
      <c r="C4">
        <f>'様式１（女）'!F10</f>
        <v>0</v>
      </c>
      <c r="D4" s="81">
        <f>'様式１（女）'!$C$2</f>
        <v>0</v>
      </c>
      <c r="E4" s="77">
        <f>'様式１（女）'!$F$3</f>
        <v>0</v>
      </c>
      <c r="F4" s="77">
        <f>'様式１（女）'!G10</f>
        <v>0</v>
      </c>
      <c r="G4" s="44">
        <f>'様式１（女）'!H10</f>
        <v>0</v>
      </c>
      <c r="H4" s="45">
        <f>'様式１（女）'!J10</f>
        <v>0</v>
      </c>
      <c r="I4" s="77">
        <f>'様式１（女）'!K10</f>
        <v>0</v>
      </c>
      <c r="J4" s="78">
        <f>'様式１（女）'!L10</f>
        <v>0</v>
      </c>
      <c r="K4" s="43">
        <f>'様式１（女）'!N10</f>
        <v>0</v>
      </c>
      <c r="L4" s="77">
        <f>'様式１（女）'!O10</f>
        <v>0</v>
      </c>
      <c r="M4" s="78">
        <f>'様式１（女）'!P10</f>
        <v>0</v>
      </c>
      <c r="N4" s="39">
        <f>IF('様式１（女）'!$R10='様式１（女）'!$R$6,$A4,"")</f>
      </c>
      <c r="O4" s="39">
        <f>IF(N4="","",'様式１（女）'!$F$3)</f>
      </c>
      <c r="P4" s="72">
        <f>IF('様式１（女）'!S10="","",'様式１（女）'!S10)</f>
      </c>
      <c r="R4" s="39"/>
      <c r="S4" s="44"/>
    </row>
    <row r="5" spans="1:19" ht="12.75">
      <c r="A5" s="1">
        <f>'様式１（女）'!B11</f>
      </c>
      <c r="B5" s="36">
        <f>'様式１（女）'!D11</f>
        <v>0</v>
      </c>
      <c r="C5">
        <f>'様式１（女）'!F11</f>
        <v>0</v>
      </c>
      <c r="D5" s="81">
        <f>'様式１（女）'!$C$2</f>
        <v>0</v>
      </c>
      <c r="E5" s="77">
        <f>'様式１（女）'!$F$3</f>
        <v>0</v>
      </c>
      <c r="F5" s="77">
        <f>'様式１（女）'!G11</f>
        <v>0</v>
      </c>
      <c r="G5" s="44">
        <f>'様式１（女）'!H11</f>
        <v>0</v>
      </c>
      <c r="H5" s="45">
        <f>'様式１（女）'!J11</f>
        <v>0</v>
      </c>
      <c r="I5" s="77">
        <f>'様式１（女）'!K11</f>
        <v>0</v>
      </c>
      <c r="J5" s="78">
        <f>'様式１（女）'!L11</f>
        <v>0</v>
      </c>
      <c r="K5" s="43">
        <f>'様式１（女）'!N11</f>
        <v>0</v>
      </c>
      <c r="L5" s="77">
        <f>'様式１（女）'!O11</f>
        <v>0</v>
      </c>
      <c r="M5" s="78">
        <f>'様式１（女）'!P11</f>
        <v>0</v>
      </c>
      <c r="N5" s="39">
        <f>IF('様式１（女）'!$R11='様式１（女）'!$R$6,$A5,"")</f>
      </c>
      <c r="O5" s="39">
        <f>IF(N5="","",'様式１（女）'!$F$3)</f>
      </c>
      <c r="P5" s="72">
        <f>IF('様式１（女）'!S11="","",'様式１（女）'!S11)</f>
      </c>
      <c r="R5" s="39"/>
      <c r="S5" s="44"/>
    </row>
    <row r="6" spans="1:19" ht="12.75">
      <c r="A6" s="1">
        <f>'様式１（女）'!B12</f>
      </c>
      <c r="B6" s="36">
        <f>'様式１（女）'!D12</f>
        <v>0</v>
      </c>
      <c r="C6">
        <f>'様式１（女）'!F12</f>
        <v>0</v>
      </c>
      <c r="D6" s="81">
        <f>'様式１（女）'!$C$2</f>
        <v>0</v>
      </c>
      <c r="E6" s="77">
        <f>'様式１（女）'!$F$3</f>
        <v>0</v>
      </c>
      <c r="F6" s="77">
        <f>'様式１（女）'!G12</f>
        <v>0</v>
      </c>
      <c r="G6" s="44">
        <f>'様式１（女）'!H12</f>
        <v>0</v>
      </c>
      <c r="H6" s="45">
        <f>'様式１（女）'!J12</f>
        <v>0</v>
      </c>
      <c r="I6" s="77">
        <f>'様式１（女）'!K12</f>
        <v>0</v>
      </c>
      <c r="J6" s="78">
        <f>'様式１（女）'!L12</f>
        <v>0</v>
      </c>
      <c r="K6" s="43">
        <f>'様式１（女）'!N12</f>
        <v>0</v>
      </c>
      <c r="L6" s="77">
        <f>'様式１（女）'!O12</f>
        <v>0</v>
      </c>
      <c r="M6" s="78">
        <f>'様式１（女）'!P12</f>
        <v>0</v>
      </c>
      <c r="N6" s="39">
        <f>IF('様式１（女）'!$R12='様式１（女）'!$R$6,$A6,"")</f>
      </c>
      <c r="O6" s="39">
        <f>IF(N6="","",'様式１（女）'!$F$3)</f>
      </c>
      <c r="P6" s="72">
        <f>IF('様式１（女）'!S12="","",'様式１（女）'!S12)</f>
      </c>
      <c r="R6" s="39"/>
      <c r="S6" s="44"/>
    </row>
    <row r="7" spans="1:19" ht="12.75">
      <c r="A7" s="1">
        <f>'様式１（女）'!B13</f>
      </c>
      <c r="B7" s="36">
        <f>'様式１（女）'!D13</f>
        <v>0</v>
      </c>
      <c r="C7">
        <f>'様式１（女）'!F13</f>
        <v>0</v>
      </c>
      <c r="D7" s="81">
        <f>'様式１（女）'!$C$2</f>
        <v>0</v>
      </c>
      <c r="E7" s="77">
        <f>'様式１（女）'!$F$3</f>
        <v>0</v>
      </c>
      <c r="F7" s="77">
        <f>'様式１（女）'!G13</f>
        <v>0</v>
      </c>
      <c r="G7" s="44">
        <f>'様式１（女）'!H13</f>
        <v>0</v>
      </c>
      <c r="H7" s="45">
        <f>'様式１（女）'!J13</f>
        <v>0</v>
      </c>
      <c r="I7" s="77">
        <f>'様式１（女）'!K13</f>
        <v>0</v>
      </c>
      <c r="J7" s="78">
        <f>'様式１（女）'!L13</f>
        <v>0</v>
      </c>
      <c r="K7" s="43">
        <f>'様式１（女）'!N13</f>
        <v>0</v>
      </c>
      <c r="L7" s="77">
        <f>'様式１（女）'!O13</f>
        <v>0</v>
      </c>
      <c r="M7" s="78">
        <f>'様式１（女）'!P13</f>
        <v>0</v>
      </c>
      <c r="N7" s="39">
        <f>IF('様式１（女）'!$R13='様式１（女）'!$R$6,$A7,"")</f>
      </c>
      <c r="O7" s="39">
        <f>IF(N7="","",'様式１（女）'!$F$3)</f>
      </c>
      <c r="P7" s="72">
        <f>IF('様式１（女）'!S13="","",'様式１（女）'!S13)</f>
      </c>
      <c r="R7" s="39"/>
      <c r="S7" s="44"/>
    </row>
    <row r="8" spans="1:19" ht="12.75">
      <c r="A8" s="1">
        <f>'様式１（女）'!B14</f>
      </c>
      <c r="B8" s="36">
        <f>'様式１（女）'!D14</f>
        <v>0</v>
      </c>
      <c r="C8">
        <f>'様式１（女）'!F14</f>
        <v>0</v>
      </c>
      <c r="D8" s="81">
        <f>'様式１（女）'!$C$2</f>
        <v>0</v>
      </c>
      <c r="E8" s="77">
        <f>'様式１（女）'!$F$3</f>
        <v>0</v>
      </c>
      <c r="F8" s="77">
        <f>'様式１（女）'!G14</f>
        <v>0</v>
      </c>
      <c r="G8" s="44">
        <f>'様式１（女）'!H14</f>
        <v>0</v>
      </c>
      <c r="H8" s="45">
        <f>'様式１（女）'!J14</f>
        <v>0</v>
      </c>
      <c r="I8" s="77">
        <f>'様式１（女）'!K14</f>
        <v>0</v>
      </c>
      <c r="J8" s="78">
        <f>'様式１（女）'!L14</f>
        <v>0</v>
      </c>
      <c r="K8" s="43">
        <f>'様式１（女）'!N14</f>
        <v>0</v>
      </c>
      <c r="L8" s="77">
        <f>'様式１（女）'!O14</f>
        <v>0</v>
      </c>
      <c r="M8" s="78">
        <f>'様式１（女）'!P14</f>
        <v>0</v>
      </c>
      <c r="N8" s="39">
        <f>IF('様式１（女）'!$R14='様式１（女）'!$R$6,$A8,"")</f>
      </c>
      <c r="O8" s="39">
        <f>IF(N8="","",'様式１（女）'!$F$3)</f>
      </c>
      <c r="P8" s="72">
        <f>IF('様式１（女）'!S14="","",'様式１（女）'!S14)</f>
      </c>
      <c r="R8" s="39"/>
      <c r="S8" s="44"/>
    </row>
    <row r="9" spans="1:19" ht="12.75">
      <c r="A9" s="1">
        <f>'様式１（女）'!B15</f>
      </c>
      <c r="B9" s="36">
        <f>'様式１（女）'!D15</f>
        <v>0</v>
      </c>
      <c r="C9">
        <f>'様式１（女）'!F15</f>
        <v>0</v>
      </c>
      <c r="D9" s="81">
        <f>'様式１（女）'!$C$2</f>
        <v>0</v>
      </c>
      <c r="E9" s="77">
        <f>'様式１（女）'!$F$3</f>
        <v>0</v>
      </c>
      <c r="F9" s="77">
        <f>'様式１（女）'!G15</f>
        <v>0</v>
      </c>
      <c r="G9" s="44">
        <f>'様式１（女）'!H15</f>
        <v>0</v>
      </c>
      <c r="H9" s="45">
        <f>'様式１（女）'!J15</f>
        <v>0</v>
      </c>
      <c r="I9" s="77">
        <f>'様式１（女）'!K15</f>
        <v>0</v>
      </c>
      <c r="J9" s="78">
        <f>'様式１（女）'!L15</f>
        <v>0</v>
      </c>
      <c r="K9" s="43">
        <f>'様式１（女）'!N15</f>
        <v>0</v>
      </c>
      <c r="L9" s="77">
        <f>'様式１（女）'!O15</f>
        <v>0</v>
      </c>
      <c r="M9" s="78">
        <f>'様式１（女）'!P15</f>
        <v>0</v>
      </c>
      <c r="N9" s="39">
        <f>IF('様式１（女）'!$R15='様式１（女）'!$R$6,$A9,"")</f>
      </c>
      <c r="O9" s="39">
        <f>IF(N9="","",'様式１（女）'!$F$3)</f>
      </c>
      <c r="P9" s="72">
        <f>IF('様式１（女）'!S15="","",'様式１（女）'!S15)</f>
      </c>
      <c r="R9" s="39"/>
      <c r="S9" s="44"/>
    </row>
    <row r="10" spans="1:19" ht="12.75">
      <c r="A10" s="1">
        <f>'様式１（女）'!B16</f>
      </c>
      <c r="B10" s="36">
        <f>'様式１（女）'!D16</f>
        <v>0</v>
      </c>
      <c r="C10">
        <f>'様式１（女）'!F16</f>
        <v>0</v>
      </c>
      <c r="D10" s="81">
        <f>'様式１（女）'!$C$2</f>
        <v>0</v>
      </c>
      <c r="E10" s="77">
        <f>'様式１（女）'!$F$3</f>
        <v>0</v>
      </c>
      <c r="F10" s="77">
        <f>'様式１（女）'!G16</f>
        <v>0</v>
      </c>
      <c r="G10" s="44">
        <f>'様式１（女）'!H16</f>
        <v>0</v>
      </c>
      <c r="H10" s="45">
        <f>'様式１（女）'!J16</f>
        <v>0</v>
      </c>
      <c r="I10" s="77">
        <f>'様式１（女）'!K16</f>
        <v>0</v>
      </c>
      <c r="J10" s="78">
        <f>'様式１（女）'!L16</f>
        <v>0</v>
      </c>
      <c r="K10" s="43">
        <f>'様式１（女）'!N16</f>
        <v>0</v>
      </c>
      <c r="L10" s="77">
        <f>'様式１（女）'!O16</f>
        <v>0</v>
      </c>
      <c r="M10" s="78">
        <f>'様式１（女）'!P16</f>
        <v>0</v>
      </c>
      <c r="N10" s="39">
        <f>IF('様式１（女）'!$R16='様式１（女）'!$R$6,$A10,"")</f>
      </c>
      <c r="O10" s="39">
        <f>IF(N10="","",'様式１（女）'!$F$3)</f>
      </c>
      <c r="P10" s="72">
        <f>IF('様式１（女）'!S16="","",'様式１（女）'!S16)</f>
      </c>
      <c r="R10" s="39"/>
      <c r="S10" s="44"/>
    </row>
    <row r="11" spans="1:19" ht="12.75">
      <c r="A11" s="1">
        <f>'様式１（女）'!B17</f>
      </c>
      <c r="B11" s="36">
        <f>'様式１（女）'!D17</f>
        <v>0</v>
      </c>
      <c r="C11">
        <f>'様式１（女）'!F17</f>
        <v>0</v>
      </c>
      <c r="D11" s="81">
        <f>'様式１（女）'!$C$2</f>
        <v>0</v>
      </c>
      <c r="E11" s="77">
        <f>'様式１（女）'!$F$3</f>
        <v>0</v>
      </c>
      <c r="F11" s="77">
        <f>'様式１（女）'!G17</f>
        <v>0</v>
      </c>
      <c r="G11" s="44">
        <f>'様式１（女）'!H17</f>
        <v>0</v>
      </c>
      <c r="H11" s="45">
        <f>'様式１（女）'!J17</f>
        <v>0</v>
      </c>
      <c r="I11" s="77">
        <f>'様式１（女）'!K17</f>
        <v>0</v>
      </c>
      <c r="J11" s="78">
        <f>'様式１（女）'!L17</f>
        <v>0</v>
      </c>
      <c r="K11" s="43">
        <f>'様式１（女）'!N17</f>
        <v>0</v>
      </c>
      <c r="L11" s="77">
        <f>'様式１（女）'!O17</f>
        <v>0</v>
      </c>
      <c r="M11" s="78">
        <f>'様式１（女）'!P17</f>
        <v>0</v>
      </c>
      <c r="N11" s="39">
        <f>IF('様式１（女）'!$R17='様式１（女）'!$R$6,$A11,"")</f>
      </c>
      <c r="O11" s="39">
        <f>IF(N11="","",'様式１（女）'!$F$3)</f>
      </c>
      <c r="P11" s="72">
        <f>IF('様式１（女）'!S17="","",'様式１（女）'!S17)</f>
      </c>
      <c r="R11" s="39"/>
      <c r="S11" s="44"/>
    </row>
    <row r="12" spans="1:19" ht="12.75">
      <c r="A12" s="1">
        <f>'様式１（女）'!B18</f>
      </c>
      <c r="B12" s="36">
        <f>'様式１（女）'!D18</f>
        <v>0</v>
      </c>
      <c r="C12">
        <f>'様式１（女）'!F18</f>
        <v>0</v>
      </c>
      <c r="D12" s="81">
        <f>'様式１（女）'!$C$2</f>
        <v>0</v>
      </c>
      <c r="E12" s="77">
        <f>'様式１（女）'!$F$3</f>
        <v>0</v>
      </c>
      <c r="F12" s="77">
        <f>'様式１（女）'!G18</f>
        <v>0</v>
      </c>
      <c r="G12" s="44">
        <f>'様式１（女）'!H18</f>
        <v>0</v>
      </c>
      <c r="H12" s="45">
        <f>'様式１（女）'!J18</f>
        <v>0</v>
      </c>
      <c r="I12" s="77">
        <f>'様式１（女）'!K18</f>
        <v>0</v>
      </c>
      <c r="J12" s="78">
        <f>'様式１（女）'!L18</f>
        <v>0</v>
      </c>
      <c r="K12" s="43">
        <f>'様式１（女）'!N18</f>
        <v>0</v>
      </c>
      <c r="L12" s="77">
        <f>'様式１（女）'!O18</f>
        <v>0</v>
      </c>
      <c r="M12" s="78">
        <f>'様式１（女）'!P18</f>
        <v>0</v>
      </c>
      <c r="N12" s="39">
        <f>IF('様式１（女）'!$R18='様式１（女）'!$R$6,$A12,"")</f>
      </c>
      <c r="O12" s="39">
        <f>IF(N12="","",'様式１（女）'!$F$3)</f>
      </c>
      <c r="P12" s="72">
        <f>IF('様式１（女）'!S18="","",'様式１（女）'!S18)</f>
      </c>
      <c r="R12" s="39"/>
      <c r="S12" s="44"/>
    </row>
    <row r="13" spans="1:19" ht="12.75">
      <c r="A13" s="1">
        <f>'様式１（女）'!B19</f>
      </c>
      <c r="B13" s="36">
        <f>'様式１（女）'!D19</f>
        <v>0</v>
      </c>
      <c r="C13">
        <f>'様式１（女）'!F19</f>
        <v>0</v>
      </c>
      <c r="D13" s="81">
        <f>'様式１（女）'!$C$2</f>
        <v>0</v>
      </c>
      <c r="E13" s="77">
        <f>'様式１（女）'!$F$3</f>
        <v>0</v>
      </c>
      <c r="F13" s="77">
        <f>'様式１（女）'!G19</f>
        <v>0</v>
      </c>
      <c r="G13" s="44">
        <f>'様式１（女）'!H19</f>
        <v>0</v>
      </c>
      <c r="H13" s="45">
        <f>'様式１（女）'!J19</f>
        <v>0</v>
      </c>
      <c r="I13" s="77">
        <f>'様式１（女）'!K19</f>
        <v>0</v>
      </c>
      <c r="J13" s="78">
        <f>'様式１（女）'!L19</f>
        <v>0</v>
      </c>
      <c r="K13" s="43">
        <f>'様式１（女）'!N19</f>
        <v>0</v>
      </c>
      <c r="L13" s="77">
        <f>'様式１（女）'!O19</f>
        <v>0</v>
      </c>
      <c r="M13" s="78">
        <f>'様式１（女）'!P19</f>
        <v>0</v>
      </c>
      <c r="N13" s="39">
        <f>IF('様式１（女）'!$R19='様式１（女）'!$R$6,$A13,"")</f>
      </c>
      <c r="O13" s="39">
        <f>IF(N13="","",'様式１（女）'!$F$3)</f>
      </c>
      <c r="P13" s="72">
        <f>IF('様式１（女）'!S19="","",'様式１（女）'!S19)</f>
      </c>
      <c r="R13" s="39"/>
      <c r="S13" s="44"/>
    </row>
    <row r="14" spans="1:19" ht="12.75">
      <c r="A14" s="1">
        <f>'様式１（女）'!B20</f>
      </c>
      <c r="B14" s="36">
        <f>'様式１（女）'!D20</f>
        <v>0</v>
      </c>
      <c r="C14">
        <f>'様式１（女）'!F20</f>
        <v>0</v>
      </c>
      <c r="D14" s="81">
        <f>'様式１（女）'!$C$2</f>
        <v>0</v>
      </c>
      <c r="E14" s="77">
        <f>'様式１（女）'!$F$3</f>
        <v>0</v>
      </c>
      <c r="F14" s="77">
        <f>'様式１（女）'!G20</f>
        <v>0</v>
      </c>
      <c r="G14" s="44">
        <f>'様式１（女）'!H20</f>
        <v>0</v>
      </c>
      <c r="H14" s="45">
        <f>'様式１（女）'!J20</f>
        <v>0</v>
      </c>
      <c r="I14" s="77">
        <f>'様式１（女）'!K20</f>
        <v>0</v>
      </c>
      <c r="J14" s="78">
        <f>'様式１（女）'!L20</f>
        <v>0</v>
      </c>
      <c r="K14" s="43">
        <f>'様式１（女）'!N20</f>
        <v>0</v>
      </c>
      <c r="L14" s="77">
        <f>'様式１（女）'!O20</f>
        <v>0</v>
      </c>
      <c r="M14" s="78">
        <f>'様式１（女）'!P20</f>
        <v>0</v>
      </c>
      <c r="N14" s="39">
        <f>IF('様式１（女）'!$R20='様式１（女）'!$R$6,$A14,"")</f>
      </c>
      <c r="O14" s="39">
        <f>IF(N14="","",'様式１（女）'!$F$3)</f>
      </c>
      <c r="P14" s="72">
        <f>IF('様式１（女）'!S20="","",'様式１（女）'!S20)</f>
      </c>
      <c r="R14" s="39"/>
      <c r="S14" s="44"/>
    </row>
    <row r="15" spans="1:19" ht="12.75">
      <c r="A15" s="1">
        <f>'様式１（女）'!B21</f>
      </c>
      <c r="B15" s="36">
        <f>'様式１（女）'!D21</f>
        <v>0</v>
      </c>
      <c r="C15">
        <f>'様式１（女）'!F21</f>
        <v>0</v>
      </c>
      <c r="D15" s="81">
        <f>'様式１（女）'!$C$2</f>
        <v>0</v>
      </c>
      <c r="E15" s="77">
        <f>'様式１（女）'!$F$3</f>
        <v>0</v>
      </c>
      <c r="F15" s="77">
        <f>'様式１（女）'!G21</f>
        <v>0</v>
      </c>
      <c r="G15" s="44">
        <f>'様式１（女）'!H21</f>
        <v>0</v>
      </c>
      <c r="H15" s="45">
        <f>'様式１（女）'!J21</f>
        <v>0</v>
      </c>
      <c r="I15" s="77">
        <f>'様式１（女）'!K21</f>
        <v>0</v>
      </c>
      <c r="J15" s="78">
        <f>'様式１（女）'!L21</f>
        <v>0</v>
      </c>
      <c r="K15" s="43">
        <f>'様式１（女）'!N21</f>
        <v>0</v>
      </c>
      <c r="L15" s="77">
        <f>'様式１（女）'!O21</f>
        <v>0</v>
      </c>
      <c r="M15" s="78">
        <f>'様式１（女）'!P21</f>
        <v>0</v>
      </c>
      <c r="N15" s="39">
        <f>IF('様式１（女）'!$R21='様式１（女）'!$R$6,$A15,"")</f>
      </c>
      <c r="O15" s="39">
        <f>IF(N15="","",'様式１（女）'!$F$3)</f>
      </c>
      <c r="P15" s="72">
        <f>IF('様式１（女）'!S21="","",'様式１（女）'!S21)</f>
      </c>
      <c r="R15" s="39"/>
      <c r="S15" s="44"/>
    </row>
    <row r="16" spans="1:19" ht="12.75">
      <c r="A16" s="1">
        <f>'様式１（女）'!B22</f>
      </c>
      <c r="B16" s="36">
        <f>'様式１（女）'!D22</f>
        <v>0</v>
      </c>
      <c r="C16">
        <f>'様式１（女）'!F22</f>
        <v>0</v>
      </c>
      <c r="D16" s="81">
        <f>'様式１（女）'!$C$2</f>
        <v>0</v>
      </c>
      <c r="E16" s="77">
        <f>'様式１（女）'!$F$3</f>
        <v>0</v>
      </c>
      <c r="F16" s="77">
        <f>'様式１（女）'!G22</f>
        <v>0</v>
      </c>
      <c r="G16" s="44">
        <f>'様式１（女）'!H22</f>
        <v>0</v>
      </c>
      <c r="H16" s="45">
        <f>'様式１（女）'!J22</f>
        <v>0</v>
      </c>
      <c r="I16" s="77">
        <f>'様式１（女）'!K22</f>
        <v>0</v>
      </c>
      <c r="J16" s="78">
        <f>'様式１（女）'!L22</f>
        <v>0</v>
      </c>
      <c r="K16" s="43">
        <f>'様式１（女）'!N22</f>
        <v>0</v>
      </c>
      <c r="L16" s="77">
        <f>'様式１（女）'!O22</f>
        <v>0</v>
      </c>
      <c r="M16" s="78">
        <f>'様式１（女）'!P22</f>
        <v>0</v>
      </c>
      <c r="N16" s="39">
        <f>IF('様式１（女）'!$R22='様式１（女）'!$R$6,$A16,"")</f>
      </c>
      <c r="O16" s="39">
        <f>IF(N16="","",'様式１（女）'!$F$3)</f>
      </c>
      <c r="P16" s="72">
        <f>IF('様式１（女）'!S22="","",'様式１（女）'!S22)</f>
      </c>
      <c r="R16" s="39"/>
      <c r="S16" s="44"/>
    </row>
    <row r="17" spans="1:19" ht="12.75">
      <c r="A17" s="1">
        <f>'様式１（女）'!B23</f>
      </c>
      <c r="B17" s="36">
        <f>'様式１（女）'!D23</f>
        <v>0</v>
      </c>
      <c r="C17">
        <f>'様式１（女）'!F23</f>
        <v>0</v>
      </c>
      <c r="D17" s="81">
        <f>'様式１（女）'!$C$2</f>
        <v>0</v>
      </c>
      <c r="E17" s="77">
        <f>'様式１（女）'!$F$3</f>
        <v>0</v>
      </c>
      <c r="F17" s="77">
        <f>'様式１（女）'!G23</f>
        <v>0</v>
      </c>
      <c r="G17" s="44">
        <f>'様式１（女）'!H23</f>
        <v>0</v>
      </c>
      <c r="H17" s="45">
        <f>'様式１（女）'!J23</f>
        <v>0</v>
      </c>
      <c r="I17" s="77">
        <f>'様式１（女）'!K23</f>
        <v>0</v>
      </c>
      <c r="J17" s="78">
        <f>'様式１（女）'!L23</f>
        <v>0</v>
      </c>
      <c r="K17" s="43">
        <f>'様式１（女）'!N23</f>
        <v>0</v>
      </c>
      <c r="L17" s="77">
        <f>'様式１（女）'!O23</f>
        <v>0</v>
      </c>
      <c r="M17" s="78">
        <f>'様式１（女）'!P23</f>
        <v>0</v>
      </c>
      <c r="N17" s="39">
        <f>IF('様式１（女）'!$R23='様式１（女）'!$R$6,$A17,"")</f>
      </c>
      <c r="O17" s="39">
        <f>IF(N17="","",'様式１（女）'!$F$3)</f>
      </c>
      <c r="P17" s="72">
        <f>IF('様式１（女）'!S23="","",'様式１（女）'!S23)</f>
      </c>
      <c r="R17" s="39"/>
      <c r="S17" s="44"/>
    </row>
    <row r="18" spans="1:19" ht="12.75">
      <c r="A18" s="1">
        <f>'様式１（女）'!B24</f>
      </c>
      <c r="B18" s="36">
        <f>'様式１（女）'!D24</f>
        <v>0</v>
      </c>
      <c r="C18">
        <f>'様式１（女）'!F24</f>
        <v>0</v>
      </c>
      <c r="D18" s="81">
        <f>'様式１（女）'!$C$2</f>
        <v>0</v>
      </c>
      <c r="E18" s="77">
        <f>'様式１（女）'!$F$3</f>
        <v>0</v>
      </c>
      <c r="F18" s="77">
        <f>'様式１（女）'!G24</f>
        <v>0</v>
      </c>
      <c r="G18" s="44">
        <f>'様式１（女）'!H24</f>
        <v>0</v>
      </c>
      <c r="H18" s="45">
        <f>'様式１（女）'!J24</f>
        <v>0</v>
      </c>
      <c r="I18" s="77">
        <f>'様式１（女）'!K24</f>
        <v>0</v>
      </c>
      <c r="J18" s="78">
        <f>'様式１（女）'!L24</f>
        <v>0</v>
      </c>
      <c r="K18" s="43">
        <f>'様式１（女）'!N24</f>
        <v>0</v>
      </c>
      <c r="L18" s="77">
        <f>'様式１（女）'!O24</f>
        <v>0</v>
      </c>
      <c r="M18" s="78">
        <f>'様式１（女）'!P24</f>
        <v>0</v>
      </c>
      <c r="N18" s="39">
        <f>IF('様式１（女）'!$R24='様式１（女）'!$R$6,$A18,"")</f>
      </c>
      <c r="O18" s="39">
        <f>IF(N18="","",'様式１（女）'!$F$3)</f>
      </c>
      <c r="P18" s="72">
        <f>IF('様式１（女）'!S24="","",'様式１（女）'!S24)</f>
      </c>
      <c r="R18" s="39"/>
      <c r="S18" s="44"/>
    </row>
    <row r="19" spans="1:19" ht="12.75">
      <c r="A19" s="1">
        <f>'様式１（女）'!B25</f>
      </c>
      <c r="B19" s="36">
        <f>'様式１（女）'!D25</f>
        <v>0</v>
      </c>
      <c r="C19">
        <f>'様式１（女）'!F25</f>
        <v>0</v>
      </c>
      <c r="D19" s="81">
        <f>'様式１（女）'!$C$2</f>
        <v>0</v>
      </c>
      <c r="E19" s="77">
        <f>'様式１（女）'!$F$3</f>
        <v>0</v>
      </c>
      <c r="F19" s="77">
        <f>'様式１（女）'!G25</f>
        <v>0</v>
      </c>
      <c r="G19" s="44">
        <f>'様式１（女）'!H25</f>
        <v>0</v>
      </c>
      <c r="H19" s="45">
        <f>'様式１（女）'!J25</f>
        <v>0</v>
      </c>
      <c r="I19" s="77">
        <f>'様式１（女）'!K25</f>
        <v>0</v>
      </c>
      <c r="J19" s="78">
        <f>'様式１（女）'!L25</f>
        <v>0</v>
      </c>
      <c r="K19" s="43">
        <f>'様式１（女）'!N25</f>
        <v>0</v>
      </c>
      <c r="L19" s="77">
        <f>'様式１（女）'!O25</f>
        <v>0</v>
      </c>
      <c r="M19" s="78">
        <f>'様式１（女）'!P25</f>
        <v>0</v>
      </c>
      <c r="N19" s="39">
        <f>IF('様式１（女）'!$R25='様式１（女）'!$R$6,$A19,"")</f>
      </c>
      <c r="O19" s="39">
        <f>IF(N19="","",'様式１（女）'!$F$3)</f>
      </c>
      <c r="P19" s="72">
        <f>IF('様式１（女）'!S25="","",'様式１（女）'!S25)</f>
      </c>
      <c r="R19" s="39"/>
      <c r="S19" s="44"/>
    </row>
    <row r="20" spans="1:19" ht="12.75">
      <c r="A20" s="1">
        <f>'様式１（女）'!B26</f>
      </c>
      <c r="B20" s="36">
        <f>'様式１（女）'!D26</f>
        <v>0</v>
      </c>
      <c r="C20">
        <f>'様式１（女）'!F26</f>
        <v>0</v>
      </c>
      <c r="D20" s="81">
        <f>'様式１（女）'!$C$2</f>
        <v>0</v>
      </c>
      <c r="E20" s="77">
        <f>'様式１（女）'!$F$3</f>
        <v>0</v>
      </c>
      <c r="F20" s="77">
        <f>'様式１（女）'!G26</f>
        <v>0</v>
      </c>
      <c r="G20" s="44">
        <f>'様式１（女）'!H26</f>
        <v>0</v>
      </c>
      <c r="H20" s="45">
        <f>'様式１（女）'!J26</f>
        <v>0</v>
      </c>
      <c r="I20" s="77">
        <f>'様式１（女）'!K26</f>
        <v>0</v>
      </c>
      <c r="J20" s="78">
        <f>'様式１（女）'!L26</f>
        <v>0</v>
      </c>
      <c r="K20" s="43">
        <f>'様式１（女）'!N26</f>
        <v>0</v>
      </c>
      <c r="L20" s="77">
        <f>'様式１（女）'!O26</f>
        <v>0</v>
      </c>
      <c r="M20" s="78">
        <f>'様式１（女）'!P26</f>
        <v>0</v>
      </c>
      <c r="N20" s="39">
        <f>IF('様式１（女）'!$R26='様式１（女）'!$R$6,$A20,"")</f>
      </c>
      <c r="O20" s="39">
        <f>IF(N20="","",'様式１（女）'!$F$3)</f>
      </c>
      <c r="P20" s="72">
        <f>IF('様式１（女）'!S26="","",'様式１（女）'!S26)</f>
      </c>
      <c r="R20" s="39"/>
      <c r="S20" s="44"/>
    </row>
    <row r="21" spans="1:19" ht="12.75">
      <c r="A21" s="1">
        <f>'様式１（女）'!B27</f>
      </c>
      <c r="B21" s="36">
        <f>'様式１（女）'!D27</f>
        <v>0</v>
      </c>
      <c r="C21">
        <f>'様式１（女）'!F27</f>
        <v>0</v>
      </c>
      <c r="D21" s="81">
        <f>'様式１（女）'!$C$2</f>
        <v>0</v>
      </c>
      <c r="E21" s="77">
        <f>'様式１（女）'!$F$3</f>
        <v>0</v>
      </c>
      <c r="F21" s="77">
        <f>'様式１（女）'!G27</f>
        <v>0</v>
      </c>
      <c r="G21" s="44">
        <f>'様式１（女）'!H27</f>
        <v>0</v>
      </c>
      <c r="H21" s="45">
        <f>'様式１（女）'!J27</f>
        <v>0</v>
      </c>
      <c r="I21" s="77">
        <f>'様式１（女）'!K27</f>
        <v>0</v>
      </c>
      <c r="J21" s="78">
        <f>'様式１（女）'!L27</f>
        <v>0</v>
      </c>
      <c r="K21" s="43">
        <f>'様式１（女）'!N27</f>
        <v>0</v>
      </c>
      <c r="L21" s="77">
        <f>'様式１（女）'!O27</f>
        <v>0</v>
      </c>
      <c r="M21" s="78">
        <f>'様式１（女）'!P27</f>
        <v>0</v>
      </c>
      <c r="N21" s="39">
        <f>IF('様式１（女）'!$R27='様式１（女）'!$R$6,$A21,"")</f>
      </c>
      <c r="O21" s="39">
        <f>IF(N21="","",'様式１（女）'!$F$3)</f>
      </c>
      <c r="P21" s="72">
        <f>IF('様式１（女）'!S27="","",'様式１（女）'!S27)</f>
      </c>
      <c r="R21" s="39"/>
      <c r="S21" s="44"/>
    </row>
    <row r="22" spans="1:19" ht="12.75">
      <c r="A22" s="1">
        <f>'様式１（女）'!B28</f>
      </c>
      <c r="B22" s="36">
        <f>'様式１（女）'!D28</f>
        <v>0</v>
      </c>
      <c r="C22">
        <f>'様式１（女）'!F28</f>
        <v>0</v>
      </c>
      <c r="D22" s="81">
        <f>'様式１（女）'!$C$2</f>
        <v>0</v>
      </c>
      <c r="E22" s="77">
        <f>'様式１（女）'!$F$3</f>
        <v>0</v>
      </c>
      <c r="F22" s="77">
        <f>'様式１（女）'!G28</f>
        <v>0</v>
      </c>
      <c r="G22" s="44">
        <f>'様式１（女）'!H28</f>
        <v>0</v>
      </c>
      <c r="H22" s="45">
        <f>'様式１（女）'!J28</f>
        <v>0</v>
      </c>
      <c r="I22" s="77">
        <f>'様式１（女）'!K28</f>
        <v>0</v>
      </c>
      <c r="J22" s="78">
        <f>'様式１（女）'!L28</f>
        <v>0</v>
      </c>
      <c r="K22" s="43">
        <f>'様式１（女）'!N28</f>
        <v>0</v>
      </c>
      <c r="L22" s="77">
        <f>'様式１（女）'!O28</f>
        <v>0</v>
      </c>
      <c r="M22" s="78">
        <f>'様式１（女）'!P28</f>
        <v>0</v>
      </c>
      <c r="N22" s="39">
        <f>IF('様式１（女）'!$R28="○",$A22,"")</f>
      </c>
      <c r="O22" s="39">
        <f>IF(N22="","",'様式１（女）'!$F$3)</f>
      </c>
      <c r="P22" s="72">
        <f>IF('様式１（女）'!S28="","",'様式１（女）'!S28)</f>
      </c>
      <c r="R22" s="39"/>
      <c r="S22" s="44"/>
    </row>
    <row r="23" spans="15:19" ht="12.75">
      <c r="O23" s="39">
        <f>IF(N23="","",'様式１（女）'!$F$3)</f>
      </c>
      <c r="P23" s="72">
        <f>IF('様式１（女）'!S74="","",'様式１（女）'!S74)</f>
      </c>
      <c r="S23" s="44"/>
    </row>
    <row r="24" spans="15:19" ht="12.75">
      <c r="O24" s="39">
        <f>IF(N24="","",'様式１（女）'!$F$3)</f>
      </c>
      <c r="P24" s="72">
        <f>IF('様式１（女）'!S75="","",'様式１（女）'!S75)</f>
      </c>
      <c r="S24" s="44"/>
    </row>
    <row r="25" spans="15:19" ht="12.75">
      <c r="O25" s="39">
        <f>IF(N25="","",'様式１（女）'!$F$3)</f>
      </c>
      <c r="P25" s="72">
        <f>IF('様式１（女）'!S76="","",'様式１（女）'!S76)</f>
      </c>
      <c r="S25" s="44"/>
    </row>
    <row r="26" spans="15:19" ht="12.75">
      <c r="O26" s="39">
        <f>IF(N26="","",'様式１（女）'!$F$3)</f>
      </c>
      <c r="P26" s="72">
        <f>IF('様式１（女）'!S77="","",'様式１（女）'!S77)</f>
      </c>
      <c r="S26" s="44"/>
    </row>
    <row r="27" spans="15:19" ht="12.75">
      <c r="O27" s="39">
        <f>IF(N27="","",'様式１（女）'!$F$3)</f>
      </c>
      <c r="P27" s="72">
        <f>IF('様式１（女）'!S78="","",'様式１（女）'!S78)</f>
      </c>
      <c r="S27" s="44"/>
    </row>
    <row r="28" spans="15:19" ht="12.75">
      <c r="O28" s="39">
        <f>IF(N28="","",'様式１（女）'!$F$3)</f>
      </c>
      <c r="P28" s="72">
        <f>IF('様式１（女）'!S79="","",'様式１（女）'!S79)</f>
      </c>
      <c r="S28" s="44"/>
    </row>
    <row r="29" spans="15:19" ht="12.75">
      <c r="O29" s="39">
        <f>IF(N29="","",'様式１（女）'!$F$3)</f>
      </c>
      <c r="P29" s="72">
        <f>IF('様式１（女）'!S80="","",'様式１（女）'!S80)</f>
      </c>
      <c r="S29" s="44"/>
    </row>
    <row r="30" spans="15:19" ht="12.75">
      <c r="O30" s="39">
        <f>IF(N30="","",'様式１（女）'!$F$3)</f>
      </c>
      <c r="P30" s="72">
        <f>IF('様式１（女）'!S81="","",'様式１（女）'!S81)</f>
      </c>
      <c r="S30" s="44"/>
    </row>
    <row r="31" spans="15:19" ht="12.75">
      <c r="O31" s="39">
        <f>IF(N31="","",'様式１（女）'!$F$3)</f>
      </c>
      <c r="P31" s="72">
        <f>IF('様式１（女）'!S82="","",'様式１（女）'!S82)</f>
      </c>
      <c r="S31" s="44"/>
    </row>
    <row r="32" spans="15:19" ht="12.75">
      <c r="O32" s="39">
        <f>IF(N32="","",'様式１（女）'!$F$3)</f>
      </c>
      <c r="P32" s="72">
        <f>IF('様式１（女）'!S83="","",'様式１（女）'!S83)</f>
      </c>
      <c r="S32" s="44"/>
    </row>
    <row r="33" spans="15:19" ht="12.75">
      <c r="O33" s="39">
        <f>IF(N33="","",'様式１（女）'!$F$3)</f>
      </c>
      <c r="P33" s="72">
        <f>IF('様式１（女）'!S84="","",'様式１（女）'!S84)</f>
      </c>
      <c r="S33" s="44"/>
    </row>
    <row r="34" spans="15:19" ht="12.75">
      <c r="O34" s="39">
        <f>IF(N34="","",'様式１（女）'!$F$3)</f>
      </c>
      <c r="P34" s="72">
        <f>IF('様式１（女）'!S85="","",'様式１（女）'!S85)</f>
      </c>
      <c r="S34" s="44"/>
    </row>
    <row r="35" spans="15:19" ht="12.75">
      <c r="O35" s="39">
        <f>IF(N35="","",'様式１（女）'!$F$3)</f>
      </c>
      <c r="P35" s="72">
        <f>IF('様式１（女）'!S86="","",'様式１（女）'!S86)</f>
      </c>
      <c r="S35" s="44"/>
    </row>
    <row r="36" spans="15:19" ht="12.75">
      <c r="O36" s="39">
        <f>IF(N36="","",'様式１（女）'!$F$3)</f>
      </c>
      <c r="P36" s="72">
        <f>IF('様式１（女）'!S87="","",'様式１（女）'!S87)</f>
      </c>
      <c r="S36" s="44"/>
    </row>
    <row r="37" spans="15:19" ht="12.75">
      <c r="O37" s="39">
        <f>IF(N37="","",'様式１（女）'!$F$3)</f>
      </c>
      <c r="P37" s="72">
        <f>IF('様式１（女）'!S88="","",'様式１（女）'!S88)</f>
      </c>
      <c r="S37" s="44"/>
    </row>
    <row r="38" spans="15:16" ht="12.75">
      <c r="O38" s="39">
        <f>IF(N38="","",'様式１（女）'!$F$3)</f>
      </c>
      <c r="P38" s="72">
        <f>IF('様式１（女）'!S89="","",'様式１（女）'!S89)</f>
      </c>
    </row>
    <row r="39" spans="15:16" ht="12.75">
      <c r="O39" s="39">
        <f>IF(N39="","",'様式１（女）'!$F$3)</f>
      </c>
      <c r="P39" s="72">
        <f>IF('様式１（女）'!S90="","",'様式１（女）'!S90)</f>
      </c>
    </row>
    <row r="40" spans="15:16" ht="12.75">
      <c r="O40" s="39">
        <f>IF(N40="","",'様式１（女）'!$F$3)</f>
      </c>
      <c r="P40" s="72">
        <f>IF('様式１（女）'!S91="","",'様式１（女）'!S91)</f>
      </c>
    </row>
    <row r="41" spans="15:16" ht="12.75">
      <c r="O41" s="39">
        <f>IF(N41="","",'様式１（女）'!$F$3)</f>
      </c>
      <c r="P41" s="72">
        <f>IF('様式１（女）'!S92="","",'様式１（女）'!S92)</f>
      </c>
    </row>
    <row r="42" spans="15:16" ht="12.75">
      <c r="O42" s="39">
        <f>IF(N42="","",'様式１（女）'!$F$3)</f>
      </c>
      <c r="P42" s="72">
        <f>IF('様式１（女）'!S93="","",'様式１（女）'!S93)</f>
      </c>
    </row>
    <row r="43" spans="15:16" ht="12.75">
      <c r="O43" s="39">
        <f>IF(N43="","",'様式１（女）'!$F$3)</f>
      </c>
      <c r="P43" s="72">
        <f>IF('様式１（女）'!S94="","",'様式１（女）'!S94)</f>
      </c>
    </row>
    <row r="44" spans="15:16" ht="12.75">
      <c r="O44" s="39">
        <f>IF(N44="","",'様式１（女）'!$F$3)</f>
      </c>
      <c r="P44" s="72">
        <f>IF('様式１（女）'!S95="","",'様式１（女）'!S95)</f>
      </c>
    </row>
    <row r="45" ht="12.75">
      <c r="P45" s="72">
        <f>IF('様式１（女）'!S96="","",'様式１（女）'!S96)</f>
      </c>
    </row>
    <row r="46" ht="12.75">
      <c r="P46" s="72">
        <f>IF('様式１（女）'!S97="","",'様式１（女）'!S97)</f>
      </c>
    </row>
    <row r="47" ht="12.75">
      <c r="P47" s="72">
        <f>IF('様式１（女）'!S98="","",'様式１（女）'!S98)</f>
      </c>
    </row>
    <row r="48" ht="12.75">
      <c r="P48" s="72">
        <f>IF('様式１（女）'!S99="","",'様式１（女）'!S99)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番匠　徹</dc:creator>
  <cp:keywords/>
  <dc:description/>
  <cp:lastModifiedBy>TORU BANSHO</cp:lastModifiedBy>
  <cp:lastPrinted>2018-08-11T02:08:10Z</cp:lastPrinted>
  <dcterms:created xsi:type="dcterms:W3CDTF">2002-05-11T15:07:48Z</dcterms:created>
  <dcterms:modified xsi:type="dcterms:W3CDTF">2018-08-17T14:15:44Z</dcterms:modified>
  <cp:category/>
  <cp:version/>
  <cp:contentType/>
  <cp:contentStatus/>
</cp:coreProperties>
</file>